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60" windowHeight="11325" activeTab="1"/>
  </bookViews>
  <sheets>
    <sheet name="TH 9 tháng" sheetId="1" r:id="rId1"/>
    <sheet name="PL-TP" sheetId="2" r:id="rId2"/>
  </sheets>
  <definedNames>
    <definedName name="_xlnm.Print_Area" localSheetId="1">'PL-TP'!$A$1:$Z$472</definedName>
    <definedName name="_xlnm.Print_Area" localSheetId="0">'TH 9 tháng'!$A$1:$W$65</definedName>
    <definedName name="_xlnm.Print_Titles" localSheetId="1">'PL-TP'!$3:$5</definedName>
    <definedName name="_xlnm.Print_Titles" localSheetId="0">'TH 9 tháng'!$4:$7</definedName>
  </definedNames>
  <calcPr calcId="144525"/>
</workbook>
</file>

<file path=xl/calcChain.xml><?xml version="1.0" encoding="utf-8"?>
<calcChain xmlns="http://schemas.openxmlformats.org/spreadsheetml/2006/main">
  <c r="Y114" i="2" l="1"/>
  <c r="X114" i="2"/>
  <c r="W114" i="2"/>
  <c r="L353" i="2" l="1"/>
  <c r="K310" i="2"/>
  <c r="L309" i="2"/>
  <c r="K309" i="2"/>
  <c r="L321" i="2"/>
  <c r="X467" i="2"/>
  <c r="W467" i="2"/>
  <c r="X464" i="2"/>
  <c r="W464" i="2"/>
  <c r="X225" i="2"/>
  <c r="W225" i="2"/>
  <c r="Y225" i="2"/>
  <c r="X207" i="2"/>
  <c r="W207" i="2"/>
  <c r="X206" i="2"/>
  <c r="W206" i="2"/>
  <c r="X205" i="2"/>
  <c r="W205" i="2"/>
  <c r="W168" i="2"/>
  <c r="W167" i="2"/>
  <c r="W164" i="2"/>
  <c r="W162" i="2"/>
  <c r="W155" i="2"/>
  <c r="W154" i="2"/>
  <c r="Y115" i="2" l="1"/>
  <c r="X115" i="2"/>
  <c r="W115" i="2"/>
  <c r="X92" i="2"/>
  <c r="W92" i="2"/>
  <c r="X75" i="2"/>
  <c r="W75" i="2"/>
  <c r="X74" i="2"/>
  <c r="W74" i="2"/>
  <c r="X73" i="2"/>
  <c r="W73" i="2"/>
  <c r="X72" i="2"/>
  <c r="W72" i="2"/>
  <c r="X71" i="2"/>
  <c r="W71" i="2"/>
  <c r="X44" i="2"/>
  <c r="W44" i="2"/>
  <c r="W43" i="2"/>
  <c r="W40" i="2"/>
  <c r="X34" i="2"/>
  <c r="W34" i="2"/>
  <c r="X19" i="2"/>
  <c r="W19" i="2"/>
  <c r="J9" i="2"/>
  <c r="Y9" i="2" s="1"/>
  <c r="I9" i="2"/>
  <c r="W9" i="2" s="1"/>
  <c r="X9" i="2" l="1"/>
  <c r="W12" i="2"/>
  <c r="Y12" i="2"/>
  <c r="X12" i="2"/>
  <c r="V22" i="1" l="1"/>
  <c r="U22" i="1"/>
  <c r="T22" i="1"/>
  <c r="V54" i="1" l="1"/>
  <c r="U54" i="1"/>
  <c r="T54" i="1"/>
  <c r="U50" i="1"/>
  <c r="T50" i="1"/>
  <c r="V43" i="1"/>
  <c r="U43" i="1"/>
  <c r="T43" i="1"/>
  <c r="T42" i="1"/>
  <c r="V42" i="1"/>
  <c r="U42" i="1"/>
  <c r="V40" i="1"/>
  <c r="T39" i="1"/>
  <c r="V26" i="1"/>
  <c r="U26" i="1"/>
  <c r="T26" i="1"/>
  <c r="U24" i="1"/>
  <c r="V24" i="1"/>
  <c r="V23" i="1"/>
  <c r="U20" i="1"/>
  <c r="T20" i="1"/>
  <c r="V13" i="1"/>
  <c r="U13" i="1"/>
  <c r="T10" i="1"/>
  <c r="V8" i="1" l="1"/>
  <c r="U10" i="1"/>
  <c r="V10" i="1"/>
  <c r="T11" i="1"/>
  <c r="U11" i="1"/>
  <c r="V11" i="1"/>
  <c r="U12" i="1"/>
  <c r="V12" i="1"/>
  <c r="T13" i="1"/>
  <c r="T15" i="1"/>
  <c r="U15" i="1"/>
  <c r="V15" i="1"/>
  <c r="T17" i="1"/>
  <c r="U17" i="1"/>
  <c r="V17" i="1"/>
  <c r="V20" i="1"/>
  <c r="U23" i="1"/>
  <c r="T30" i="1"/>
  <c r="U30" i="1"/>
  <c r="V30" i="1"/>
  <c r="U39" i="1"/>
  <c r="V39" i="1"/>
  <c r="T46" i="1"/>
  <c r="U46" i="1"/>
  <c r="V46" i="1"/>
  <c r="T47" i="1"/>
  <c r="U47" i="1"/>
  <c r="V47" i="1"/>
  <c r="Y445" i="2"/>
  <c r="X445" i="2"/>
  <c r="Y444" i="2"/>
  <c r="X444" i="2"/>
  <c r="Y443" i="2"/>
  <c r="X443" i="2"/>
  <c r="Y442" i="2"/>
  <c r="X442" i="2"/>
  <c r="Y440" i="2"/>
  <c r="X440" i="2"/>
  <c r="Y439" i="2"/>
  <c r="Y395" i="2" l="1"/>
  <c r="X395" i="2"/>
  <c r="Y393" i="2"/>
  <c r="X393" i="2"/>
  <c r="Y391" i="2"/>
  <c r="X391" i="2"/>
  <c r="Y389" i="2"/>
  <c r="X389" i="2"/>
  <c r="Y387" i="2"/>
  <c r="X387" i="2"/>
  <c r="Y385" i="2"/>
  <c r="X385" i="2"/>
  <c r="Y374" i="2"/>
  <c r="X374" i="2"/>
  <c r="W374" i="2"/>
  <c r="Y372" i="2"/>
  <c r="X372" i="2"/>
  <c r="W372" i="2"/>
  <c r="Y371" i="2"/>
  <c r="X371" i="2"/>
  <c r="W371" i="2"/>
  <c r="Y370" i="2"/>
  <c r="X370" i="2"/>
  <c r="W370" i="2"/>
  <c r="Y369" i="2"/>
  <c r="X369" i="2"/>
  <c r="W369" i="2"/>
  <c r="Y368" i="2"/>
  <c r="X368" i="2"/>
  <c r="W368" i="2"/>
  <c r="Y367" i="2"/>
  <c r="X367" i="2"/>
  <c r="W367" i="2"/>
  <c r="Y366" i="2"/>
  <c r="X366" i="2"/>
  <c r="W366" i="2"/>
  <c r="Y365" i="2"/>
  <c r="X365" i="2"/>
  <c r="Y363" i="2"/>
  <c r="X363" i="2"/>
  <c r="W363" i="2"/>
  <c r="Y361" i="2"/>
  <c r="X361" i="2"/>
  <c r="W361" i="2"/>
  <c r="Y359" i="2"/>
  <c r="X359" i="2"/>
  <c r="W359" i="2"/>
  <c r="Y357" i="2"/>
  <c r="X357" i="2"/>
  <c r="W357" i="2"/>
  <c r="Y355" i="2"/>
  <c r="X355" i="2"/>
  <c r="W355" i="2"/>
  <c r="Y353" i="2"/>
  <c r="X353" i="2"/>
  <c r="W353" i="2"/>
  <c r="Y343" i="2"/>
  <c r="X343" i="2"/>
  <c r="W343" i="2"/>
  <c r="Y340" i="2"/>
  <c r="X340" i="2"/>
  <c r="W340" i="2"/>
  <c r="Y339" i="2"/>
  <c r="X339" i="2"/>
  <c r="W339" i="2"/>
  <c r="Y338" i="2"/>
  <c r="X338" i="2"/>
  <c r="W338" i="2"/>
  <c r="Y337" i="2"/>
  <c r="X337" i="2"/>
  <c r="W337" i="2"/>
  <c r="Y335" i="2"/>
  <c r="X335" i="2"/>
  <c r="W335" i="2"/>
  <c r="Y334" i="2"/>
  <c r="X334" i="2"/>
  <c r="W334" i="2"/>
  <c r="Y333" i="2"/>
  <c r="X333" i="2"/>
  <c r="W333" i="2"/>
  <c r="Y332" i="2"/>
  <c r="X332" i="2"/>
  <c r="W332" i="2"/>
  <c r="Y331" i="2"/>
  <c r="X331" i="2"/>
  <c r="W331" i="2"/>
  <c r="Y329" i="2"/>
  <c r="X329" i="2"/>
  <c r="W329" i="2"/>
  <c r="Y328" i="2"/>
  <c r="K328" i="2"/>
  <c r="X328" i="2" s="1"/>
  <c r="I328" i="2"/>
  <c r="Y327" i="2"/>
  <c r="X327" i="2"/>
  <c r="W327" i="2"/>
  <c r="Y326" i="2"/>
  <c r="X326" i="2"/>
  <c r="W326" i="2"/>
  <c r="Y325" i="2"/>
  <c r="K325" i="2"/>
  <c r="X325" i="2" s="1"/>
  <c r="Y324" i="2"/>
  <c r="I324" i="2"/>
  <c r="Y323" i="2"/>
  <c r="X323" i="2"/>
  <c r="W323" i="2"/>
  <c r="Y322" i="2"/>
  <c r="X322" i="2"/>
  <c r="W322" i="2"/>
  <c r="Y321" i="2"/>
  <c r="X321" i="2"/>
  <c r="W321" i="2"/>
  <c r="Y320" i="2"/>
  <c r="X320" i="2"/>
  <c r="W320" i="2"/>
  <c r="Y319" i="2"/>
  <c r="X319" i="2"/>
  <c r="W319" i="2"/>
  <c r="Y317" i="2"/>
  <c r="X317" i="2"/>
  <c r="W317" i="2"/>
  <c r="Y316" i="2"/>
  <c r="X316" i="2"/>
  <c r="W316" i="2"/>
  <c r="Y315" i="2"/>
  <c r="X315" i="2"/>
  <c r="W315" i="2"/>
  <c r="Y313" i="2"/>
  <c r="K313" i="2"/>
  <c r="X313" i="2" s="1"/>
  <c r="I313" i="2"/>
  <c r="Y312" i="2"/>
  <c r="X312" i="2"/>
  <c r="W312" i="2"/>
  <c r="Y311" i="2"/>
  <c r="X311" i="2"/>
  <c r="W311" i="2"/>
  <c r="Y310" i="2"/>
  <c r="X310" i="2"/>
  <c r="W310" i="2"/>
  <c r="Y309" i="2"/>
  <c r="I309" i="2"/>
  <c r="X43" i="2"/>
  <c r="Y229" i="2"/>
  <c r="X229" i="2"/>
  <c r="W229" i="2"/>
  <c r="Y228" i="2"/>
  <c r="X228" i="2"/>
  <c r="W228" i="2"/>
  <c r="Y227" i="2"/>
  <c r="X227" i="2"/>
  <c r="W227" i="2"/>
  <c r="Y223" i="2"/>
  <c r="X223" i="2"/>
  <c r="W223" i="2"/>
  <c r="Y222" i="2"/>
  <c r="X222" i="2"/>
  <c r="W222" i="2"/>
  <c r="Y219" i="2"/>
  <c r="X219" i="2"/>
  <c r="W219" i="2"/>
  <c r="Y217" i="2"/>
  <c r="X217" i="2"/>
  <c r="W217" i="2"/>
  <c r="Y215" i="2"/>
  <c r="X215" i="2"/>
  <c r="W215" i="2"/>
  <c r="Y209" i="2"/>
  <c r="X209" i="2"/>
  <c r="W209" i="2"/>
  <c r="Y208" i="2"/>
  <c r="Y207" i="2"/>
  <c r="Y206" i="2"/>
  <c r="Y205" i="2"/>
  <c r="Y203" i="2"/>
  <c r="X203" i="2"/>
  <c r="W203" i="2"/>
  <c r="Y202" i="2"/>
  <c r="X202" i="2"/>
  <c r="W202" i="2"/>
  <c r="Y201" i="2"/>
  <c r="X201" i="2"/>
  <c r="W201" i="2"/>
  <c r="X199" i="2"/>
  <c r="W199" i="2"/>
  <c r="L199" i="2"/>
  <c r="Y199" i="2" s="1"/>
  <c r="Y198" i="2"/>
  <c r="X198" i="2"/>
  <c r="W198" i="2"/>
  <c r="Y182" i="2"/>
  <c r="Y181" i="2"/>
  <c r="Y180" i="2"/>
  <c r="Y179" i="2"/>
  <c r="Y178" i="2"/>
  <c r="Y177" i="2"/>
  <c r="Y176" i="2"/>
  <c r="Y175" i="2"/>
  <c r="Y174" i="2"/>
  <c r="K324" i="2" l="1"/>
  <c r="W313" i="2"/>
  <c r="W328" i="2"/>
  <c r="W325" i="2"/>
  <c r="X324" i="2" l="1"/>
  <c r="W324" i="2"/>
  <c r="W309" i="2"/>
  <c r="X309" i="2"/>
  <c r="A2" i="2" l="1"/>
  <c r="W456" i="2" l="1"/>
  <c r="Y459" i="2"/>
  <c r="X459" i="2"/>
  <c r="W459" i="2"/>
  <c r="Y458" i="2"/>
  <c r="X458" i="2"/>
  <c r="W458" i="2"/>
  <c r="Y457" i="2"/>
  <c r="X457" i="2"/>
  <c r="W457" i="2"/>
  <c r="Y456" i="2"/>
  <c r="X456" i="2"/>
  <c r="X194" i="2" l="1"/>
  <c r="X193" i="2"/>
  <c r="Y196" i="2"/>
  <c r="X196" i="2"/>
  <c r="W196" i="2"/>
  <c r="Y195" i="2"/>
  <c r="X195" i="2"/>
  <c r="W195" i="2"/>
  <c r="Y194" i="2"/>
  <c r="W194" i="2"/>
  <c r="Y193" i="2"/>
  <c r="W193" i="2"/>
  <c r="Y191" i="2"/>
  <c r="X191" i="2"/>
  <c r="W191" i="2"/>
  <c r="Y188" i="2"/>
  <c r="X188" i="2"/>
  <c r="W188" i="2"/>
  <c r="Y186" i="2"/>
  <c r="X186" i="2"/>
  <c r="W186" i="2"/>
  <c r="Y185" i="2"/>
  <c r="X185" i="2"/>
  <c r="W185" i="2"/>
  <c r="Y184" i="2"/>
  <c r="X184" i="2"/>
  <c r="W184" i="2"/>
  <c r="Y187" i="2"/>
  <c r="X187" i="2"/>
  <c r="W187" i="2"/>
  <c r="Y189" i="2"/>
  <c r="X189" i="2"/>
  <c r="Y168" i="2" l="1"/>
  <c r="X168" i="2"/>
  <c r="Y167" i="2"/>
  <c r="X167" i="2"/>
  <c r="Y164" i="2"/>
  <c r="X164" i="2"/>
  <c r="Y162" i="2"/>
  <c r="X162" i="2"/>
  <c r="W158" i="2"/>
  <c r="Y158" i="2"/>
  <c r="X158" i="2"/>
  <c r="Y157" i="2"/>
  <c r="X157" i="2"/>
  <c r="W157" i="2"/>
  <c r="Y156" i="2"/>
  <c r="X156" i="2"/>
  <c r="W156" i="2"/>
  <c r="Y155" i="2"/>
  <c r="X155" i="2"/>
  <c r="Y154" i="2"/>
  <c r="X154" i="2"/>
  <c r="Y151" i="2"/>
  <c r="X151" i="2"/>
  <c r="W151" i="2"/>
  <c r="Y149" i="2"/>
  <c r="X149" i="2"/>
  <c r="W149" i="2"/>
  <c r="Y146" i="2"/>
  <c r="X146" i="2"/>
  <c r="W146" i="2"/>
  <c r="Y144" i="2"/>
  <c r="X144" i="2"/>
  <c r="W144" i="2"/>
  <c r="Y143" i="2"/>
  <c r="X143" i="2"/>
  <c r="W143" i="2"/>
  <c r="Y141" i="2"/>
  <c r="X141" i="2"/>
  <c r="W141" i="2"/>
  <c r="X133" i="2"/>
  <c r="W133" i="2"/>
  <c r="X132" i="2"/>
  <c r="W132" i="2"/>
  <c r="X131" i="2"/>
  <c r="W131" i="2"/>
  <c r="X130" i="2"/>
  <c r="W130" i="2"/>
  <c r="X129" i="2"/>
  <c r="W129" i="2"/>
  <c r="X127" i="2"/>
  <c r="W127" i="2"/>
  <c r="X126" i="2"/>
  <c r="W126" i="2"/>
  <c r="Y125" i="2"/>
  <c r="X125" i="2"/>
  <c r="W125" i="2"/>
  <c r="Y124" i="2"/>
  <c r="X124" i="2"/>
  <c r="W124" i="2"/>
  <c r="Y123" i="2"/>
  <c r="X123" i="2"/>
  <c r="W123" i="2"/>
  <c r="Y469" i="2" l="1"/>
  <c r="X469" i="2"/>
  <c r="W469" i="2"/>
  <c r="Y468" i="2"/>
  <c r="X468" i="2"/>
  <c r="W468" i="2"/>
  <c r="Y467" i="2"/>
  <c r="Y465" i="2"/>
  <c r="X465" i="2"/>
  <c r="W465" i="2"/>
  <c r="Y464" i="2"/>
  <c r="Y462" i="2"/>
  <c r="X462" i="2"/>
  <c r="W462" i="2"/>
  <c r="Y461" i="2"/>
  <c r="X461" i="2"/>
  <c r="W461" i="2"/>
  <c r="W450" i="2"/>
  <c r="X450" i="2"/>
  <c r="Y450" i="2"/>
  <c r="W451" i="2"/>
  <c r="X451" i="2"/>
  <c r="Y451" i="2"/>
  <c r="Y452" i="2"/>
  <c r="W453" i="2"/>
  <c r="X453" i="2"/>
  <c r="Y453" i="2"/>
  <c r="W449" i="2"/>
  <c r="X449" i="2"/>
  <c r="Y449" i="2"/>
  <c r="Y448" i="2"/>
  <c r="X448" i="2"/>
  <c r="W448" i="2"/>
  <c r="Y447" i="2"/>
  <c r="X447" i="2"/>
  <c r="W447" i="2"/>
  <c r="Y437" i="2"/>
  <c r="X437" i="2"/>
  <c r="W437" i="2"/>
  <c r="Y436" i="2"/>
  <c r="Y433" i="2"/>
  <c r="X433" i="2"/>
  <c r="W433" i="2"/>
  <c r="Y428" i="2"/>
  <c r="Y430" i="2"/>
  <c r="Y431" i="2"/>
  <c r="X431" i="2"/>
  <c r="W431" i="2"/>
  <c r="X416" i="2"/>
  <c r="X413" i="2"/>
  <c r="Y425" i="2"/>
  <c r="Y424" i="2"/>
  <c r="Y422" i="2"/>
  <c r="Y421" i="2"/>
  <c r="Y419" i="2"/>
  <c r="Y418" i="2"/>
  <c r="Y416" i="2"/>
  <c r="Y415" i="2"/>
  <c r="Y414" i="2"/>
  <c r="Y413" i="2"/>
  <c r="Y411" i="2"/>
  <c r="Y407" i="2"/>
  <c r="Y406" i="2"/>
  <c r="Y402" i="2"/>
  <c r="Y401" i="2"/>
  <c r="Y290" i="2" l="1"/>
  <c r="X290" i="2"/>
  <c r="W290" i="2"/>
  <c r="Y283" i="2"/>
  <c r="X283" i="2"/>
  <c r="W283" i="2"/>
  <c r="Y281" i="2"/>
  <c r="X281" i="2"/>
  <c r="W281" i="2"/>
  <c r="Y279" i="2"/>
  <c r="X279" i="2"/>
  <c r="W279" i="2"/>
  <c r="Y275" i="2"/>
  <c r="X275" i="2"/>
  <c r="W275" i="2"/>
  <c r="Y274" i="2"/>
  <c r="X274" i="2"/>
  <c r="W274" i="2"/>
  <c r="Y272" i="2"/>
  <c r="X272" i="2"/>
  <c r="W272" i="2"/>
  <c r="Y270" i="2"/>
  <c r="X270" i="2"/>
  <c r="W270" i="2"/>
  <c r="Y269" i="2"/>
  <c r="X269" i="2"/>
  <c r="W269" i="2"/>
  <c r="Y267" i="2"/>
  <c r="X267" i="2"/>
  <c r="W267" i="2"/>
  <c r="Y263" i="2"/>
  <c r="X263" i="2"/>
  <c r="W263" i="2"/>
  <c r="Y253" i="2"/>
  <c r="X253" i="2"/>
  <c r="W253" i="2"/>
  <c r="Y251" i="2"/>
  <c r="X251" i="2"/>
  <c r="W251" i="2"/>
  <c r="Y250" i="2"/>
  <c r="X250" i="2"/>
  <c r="W250" i="2"/>
  <c r="Y248" i="2"/>
  <c r="X248" i="2"/>
  <c r="W248" i="2"/>
  <c r="Y235" i="2"/>
  <c r="X235" i="2"/>
  <c r="W235" i="2"/>
  <c r="Y234" i="2"/>
  <c r="X234" i="2"/>
  <c r="W234" i="2"/>
  <c r="Y148" i="2"/>
  <c r="W122" i="2"/>
  <c r="X122" i="2"/>
  <c r="Y122" i="2"/>
  <c r="Y119" i="2"/>
  <c r="X119" i="2"/>
  <c r="W119" i="2"/>
  <c r="Y118" i="2"/>
  <c r="X118" i="2"/>
  <c r="W118" i="2"/>
  <c r="Y121" i="2"/>
  <c r="Y126" i="2"/>
  <c r="Y127" i="2"/>
  <c r="Y129" i="2"/>
  <c r="Y130" i="2"/>
  <c r="Y131" i="2"/>
  <c r="Y132" i="2"/>
  <c r="Y133" i="2"/>
  <c r="Y139" i="2"/>
  <c r="X139" i="2"/>
  <c r="W139" i="2"/>
  <c r="Y138" i="2"/>
  <c r="X138" i="2"/>
  <c r="W138" i="2"/>
  <c r="Y116" i="2" l="1"/>
  <c r="Y113" i="2"/>
  <c r="X113" i="2"/>
  <c r="W113" i="2"/>
  <c r="Y112" i="2"/>
  <c r="Y111" i="2"/>
  <c r="X111" i="2"/>
  <c r="Y108" i="2"/>
  <c r="Y107" i="2"/>
  <c r="Y103" i="2"/>
  <c r="X103" i="2"/>
  <c r="W103" i="2"/>
  <c r="Y102" i="2"/>
  <c r="X102" i="2"/>
  <c r="W102" i="2"/>
  <c r="Y101" i="2"/>
  <c r="X101" i="2"/>
  <c r="W101" i="2"/>
  <c r="Y98" i="2"/>
  <c r="X98" i="2"/>
  <c r="W98" i="2"/>
  <c r="Y97" i="2"/>
  <c r="X97" i="2"/>
  <c r="W97" i="2"/>
  <c r="Y96" i="2"/>
  <c r="X96" i="2"/>
  <c r="W96" i="2"/>
  <c r="Y92" i="2"/>
  <c r="Y91" i="2"/>
  <c r="X91" i="2"/>
  <c r="W91" i="2"/>
  <c r="Y94" i="2"/>
  <c r="Y93" i="2"/>
  <c r="Y89" i="2"/>
  <c r="X89" i="2"/>
  <c r="W89" i="2"/>
  <c r="Y88" i="2"/>
  <c r="X88" i="2"/>
  <c r="W88" i="2"/>
  <c r="Y87" i="2"/>
  <c r="X87" i="2"/>
  <c r="W87" i="2"/>
  <c r="Y86" i="2"/>
  <c r="X86" i="2"/>
  <c r="W86" i="2"/>
  <c r="Y85" i="2"/>
  <c r="X85" i="2"/>
  <c r="W85" i="2"/>
  <c r="Y84" i="2"/>
  <c r="X84" i="2"/>
  <c r="W84" i="2"/>
  <c r="Y83" i="2"/>
  <c r="X83" i="2"/>
  <c r="W83" i="2"/>
  <c r="Y82" i="2"/>
  <c r="X82" i="2"/>
  <c r="W82" i="2"/>
  <c r="Y80" i="2"/>
  <c r="W80" i="2"/>
  <c r="X80" i="2"/>
  <c r="X76" i="2"/>
  <c r="W76" i="2"/>
  <c r="X79" i="2"/>
  <c r="W79" i="2"/>
  <c r="X78" i="2"/>
  <c r="W78" i="2"/>
  <c r="X77" i="2"/>
  <c r="W77" i="2"/>
  <c r="Y79" i="2"/>
  <c r="Y78" i="2"/>
  <c r="Y77" i="2"/>
  <c r="Y76" i="2"/>
  <c r="Y75" i="2"/>
  <c r="Y74" i="2"/>
  <c r="Y73" i="2"/>
  <c r="Y72" i="2"/>
  <c r="Y71" i="2"/>
  <c r="Y70" i="2"/>
  <c r="X70" i="2"/>
  <c r="W70" i="2"/>
  <c r="Y69" i="2"/>
  <c r="X69" i="2"/>
  <c r="W69" i="2"/>
  <c r="Y67" i="2"/>
  <c r="X67" i="2"/>
  <c r="W67" i="2"/>
  <c r="Y63" i="2"/>
  <c r="X63" i="2"/>
  <c r="W63" i="2"/>
  <c r="Y62" i="2"/>
  <c r="X62" i="2"/>
  <c r="W62" i="2"/>
  <c r="Y61" i="2"/>
  <c r="X61" i="2"/>
  <c r="W61" i="2"/>
  <c r="Y60" i="2"/>
  <c r="X60" i="2"/>
  <c r="W60" i="2"/>
  <c r="Y58" i="2"/>
  <c r="X58" i="2"/>
  <c r="Y57" i="2"/>
  <c r="X57" i="2"/>
  <c r="X56" i="2"/>
  <c r="W56" i="2"/>
  <c r="Y56" i="2"/>
  <c r="Y55" i="2"/>
  <c r="Y54" i="2"/>
  <c r="X54" i="2"/>
  <c r="W54" i="2"/>
  <c r="Y53" i="2"/>
  <c r="X53" i="2"/>
  <c r="W53" i="2"/>
  <c r="Y52" i="2"/>
  <c r="X52" i="2"/>
  <c r="W52" i="2"/>
  <c r="Y51" i="2"/>
  <c r="X51" i="2"/>
  <c r="W51" i="2"/>
  <c r="Y38" i="2"/>
  <c r="X38" i="2"/>
  <c r="W38" i="2"/>
  <c r="Y39" i="2"/>
  <c r="X39" i="2"/>
  <c r="W39" i="2"/>
  <c r="Y40" i="2"/>
  <c r="X40" i="2"/>
  <c r="Y37" i="2"/>
  <c r="X37" i="2"/>
  <c r="W37" i="2"/>
  <c r="X48" i="2"/>
  <c r="W48" i="2"/>
  <c r="Y48" i="2"/>
  <c r="Y47" i="2"/>
  <c r="X47" i="2"/>
  <c r="W47" i="2"/>
  <c r="Y46" i="2"/>
  <c r="X46" i="2"/>
  <c r="W46" i="2"/>
  <c r="W32" i="2"/>
  <c r="Y44" i="2"/>
  <c r="Y43" i="2"/>
  <c r="Y42" i="2"/>
  <c r="X42" i="2"/>
  <c r="W42" i="2"/>
  <c r="Y36" i="2"/>
  <c r="Y34" i="2"/>
  <c r="Y33" i="2"/>
  <c r="X33" i="2"/>
  <c r="W33" i="2"/>
  <c r="Y32" i="2"/>
  <c r="X32" i="2"/>
  <c r="Y31" i="2"/>
  <c r="X31" i="2"/>
  <c r="W31" i="2"/>
  <c r="X30" i="2"/>
  <c r="Y30" i="2"/>
  <c r="W30" i="2"/>
  <c r="Y29" i="2"/>
  <c r="X29" i="2"/>
  <c r="W29" i="2"/>
  <c r="Y28" i="2"/>
  <c r="X28" i="2"/>
  <c r="W28" i="2"/>
  <c r="W27" i="2"/>
  <c r="W26" i="2"/>
  <c r="W25" i="2"/>
  <c r="Y27" i="2"/>
  <c r="Y26" i="2"/>
  <c r="Y25" i="2"/>
  <c r="X27" i="2"/>
  <c r="X26" i="2"/>
  <c r="X25" i="2"/>
  <c r="Y21" i="2"/>
  <c r="Y20" i="2"/>
  <c r="Y18" i="2"/>
  <c r="X18" i="2"/>
  <c r="W18" i="2"/>
  <c r="Y17" i="2"/>
  <c r="X17" i="2"/>
  <c r="W17" i="2"/>
  <c r="Y16" i="2"/>
  <c r="X16" i="2"/>
  <c r="W16" i="2"/>
  <c r="Y15" i="2" l="1"/>
  <c r="X15" i="2"/>
  <c r="W15" i="2"/>
  <c r="Y14" i="2"/>
  <c r="X14" i="2"/>
  <c r="W14" i="2"/>
  <c r="Y13" i="2"/>
  <c r="X13" i="2"/>
  <c r="W13" i="2"/>
  <c r="Y11" i="2"/>
  <c r="Y10" i="2"/>
  <c r="X11" i="2"/>
  <c r="X10" i="2"/>
  <c r="W11" i="2"/>
  <c r="W10" i="2"/>
</calcChain>
</file>

<file path=xl/sharedStrings.xml><?xml version="1.0" encoding="utf-8"?>
<sst xmlns="http://schemas.openxmlformats.org/spreadsheetml/2006/main" count="1425" uniqueCount="586">
  <si>
    <t>Ước TH cả năm</t>
  </si>
  <si>
    <t>So sánh (%)</t>
  </si>
  <si>
    <t>Ước TH năm 2023/KH năm 2023</t>
  </si>
  <si>
    <t>10=7/6</t>
  </si>
  <si>
    <t>11=8/6</t>
  </si>
  <si>
    <t>-</t>
  </si>
  <si>
    <t>+</t>
  </si>
  <si>
    <t>Tỷ lệ dân số nông thôn được sử dụng nước sạch</t>
  </si>
  <si>
    <t>%</t>
  </si>
  <si>
    <t>9=7/4</t>
  </si>
  <si>
    <t>So sánh tuyệt đối</t>
  </si>
  <si>
    <t>I</t>
  </si>
  <si>
    <t>TRỒNG TRỌT</t>
  </si>
  <si>
    <t>a)</t>
  </si>
  <si>
    <t>b)</t>
  </si>
  <si>
    <t>c)</t>
  </si>
  <si>
    <t>d)</t>
  </si>
  <si>
    <t xml:space="preserve">CÁC CHỈ TIÊU NGÀNH, LĨNH VỰC </t>
  </si>
  <si>
    <t>NÔNG NGHIỆP</t>
  </si>
  <si>
    <t>Năm 2023</t>
  </si>
  <si>
    <t>Kế hoạch</t>
  </si>
  <si>
    <t>Ước năm 2023/KH năm 2023</t>
  </si>
  <si>
    <t>8=6/4</t>
  </si>
  <si>
    <t>9=6/5</t>
  </si>
  <si>
    <t>10=7/5</t>
  </si>
  <si>
    <t>TT</t>
  </si>
  <si>
    <t>Chỉ tiêu</t>
  </si>
  <si>
    <t>Đơn vị tính</t>
  </si>
  <si>
    <t>TH năm 2021</t>
  </si>
  <si>
    <t>Năm 2022</t>
  </si>
  <si>
    <r>
      <rPr>
        <b/>
        <sz val="12"/>
        <rFont val="Times New Roman"/>
        <family val="1"/>
      </rPr>
      <t>KH 2023
UBND tỉnh giao</t>
    </r>
  </si>
  <si>
    <t>Phân ra các xã, thị trấn</t>
  </si>
  <si>
    <t>Ghi chú</t>
  </si>
  <si>
    <t>Phúc Khoa</t>
  </si>
  <si>
    <t>Mường Khoa</t>
  </si>
  <si>
    <r>
      <rPr>
        <b/>
        <sz val="12"/>
        <rFont val="Times New Roman"/>
        <family val="1"/>
      </rPr>
      <t>TT.
Tân Uyên</t>
    </r>
  </si>
  <si>
    <t>Thân Thuộc</t>
  </si>
  <si>
    <t>Trung Đồng</t>
  </si>
  <si>
    <t>Nậm Cần</t>
  </si>
  <si>
    <t>Nậm Sỏ</t>
  </si>
  <si>
    <t>Tà Mít</t>
  </si>
  <si>
    <t>Hố Mít</t>
  </si>
  <si>
    <t>Pắc Ta</t>
  </si>
  <si>
    <t>Tấn</t>
  </si>
  <si>
    <t>Trong đó: - Thóc</t>
  </si>
  <si>
    <t>Lúa cả năm:  Diện tích</t>
  </si>
  <si>
    <t>Ha</t>
  </si>
  <si>
    <t>Năng suất</t>
  </si>
  <si>
    <t>Tạ/ha</t>
  </si>
  <si>
    <t>Sản lượng</t>
  </si>
  <si>
    <t>Lúa đông xuân: Diện tích</t>
  </si>
  <si>
    <t>Sản Lượng</t>
  </si>
  <si>
    <t>Lúa mùa: Diện tích</t>
  </si>
  <si>
    <t>Lúa nương: Diện tích</t>
  </si>
  <si>
    <t>DT lúa hàng hóa tập trung</t>
  </si>
  <si>
    <t>Ngô cả năm: Diện tích</t>
  </si>
  <si>
    <t>Ngô xuân hè: Diện tích</t>
  </si>
  <si>
    <t>Ngô thu đông: Diện tích</t>
  </si>
  <si>
    <t>Cây ăn quả</t>
  </si>
  <si>
    <t>Sản lượng cây ăn quả</t>
  </si>
  <si>
    <t>Diện tích trồng mới</t>
  </si>
  <si>
    <t>II</t>
  </si>
  <si>
    <r>
      <rPr>
        <b/>
        <sz val="12"/>
        <rFont val="Times New Roman"/>
        <family val="1"/>
      </rPr>
      <t>CÂY CÔNG NGHIỆP
LÂU NĂM</t>
    </r>
  </si>
  <si>
    <t>Cây chè: diện tích</t>
  </si>
  <si>
    <t>Trong đó: Trồng mới</t>
  </si>
  <si>
    <t>Diện tích chè kinh doanh</t>
  </si>
  <si>
    <t>Sản lượng chè búp tươi</t>
  </si>
  <si>
    <t>Cây cao su: Diện tích</t>
  </si>
  <si>
    <t>III</t>
  </si>
  <si>
    <t>CHĂN NUÔI</t>
  </si>
  <si>
    <t>Tổng đàn gia súc</t>
  </si>
  <si>
    <t>Con</t>
  </si>
  <si>
    <t>Đàn trâu</t>
  </si>
  <si>
    <t>Đàn bò</t>
  </si>
  <si>
    <t>Đàn lợn</t>
  </si>
  <si>
    <t>Tốc độ tăng đàn gia súc</t>
  </si>
  <si>
    <t>Tổng đàn gia cầm</t>
  </si>
  <si>
    <r>
      <rPr>
        <b/>
        <sz val="12"/>
        <rFont val="Times New Roman"/>
        <family val="1"/>
      </rPr>
      <t>1.000
con</t>
    </r>
  </si>
  <si>
    <t>Thịt hơi các loại</t>
  </si>
  <si>
    <t>Trong đó: Thịt lợn</t>
  </si>
  <si>
    <t>IV</t>
  </si>
  <si>
    <t>THỦY SẢN</t>
  </si>
  <si>
    <t>Diện tích nuôi trồng</t>
  </si>
  <si>
    <t>- Sản lượng nuôi trồng</t>
  </si>
  <si>
    <t>- Sản lượng đánh bắt</t>
  </si>
  <si>
    <t>- Nuôi cá nước lạnh</t>
  </si>
  <si>
    <t>+ Số cơ sở</t>
  </si>
  <si>
    <t>Cơ sở</t>
  </si>
  <si>
    <t>+ Thể tích nuôi</t>
  </si>
  <si>
    <t>M3</t>
  </si>
  <si>
    <t>- Tổng số lồng cá</t>
  </si>
  <si>
    <t>lồng</t>
  </si>
  <si>
    <t>V</t>
  </si>
  <si>
    <t>LÂM NGHIỆP</t>
  </si>
  <si>
    <t>Tỷ lệ che phủ rừng</t>
  </si>
  <si>
    <t>Tổng DT rừng hiện có (tính cả cao su)</t>
  </si>
  <si>
    <t>Rừng sản xuất</t>
  </si>
  <si>
    <t>Trong đó: Cây Quế</t>
  </si>
  <si>
    <t>Cây gỗ lớn</t>
  </si>
  <si>
    <t>Rừng phòng hộ</t>
  </si>
  <si>
    <t>Rừng tự nhiên</t>
  </si>
  <si>
    <t>Rừng đặc dụng</t>
  </si>
  <si>
    <t>Rừng trồng</t>
  </si>
  <si>
    <t>Rừng trồng đã thành rừng</t>
  </si>
  <si>
    <t>Cây cao su</t>
  </si>
  <si>
    <t>Cây Mắc ca (Tổng diện tích)</t>
  </si>
  <si>
    <t>Trong đó trồng mới</t>
  </si>
  <si>
    <t>Khoán bảo vệ rừng</t>
  </si>
  <si>
    <t>Khoanh nuôi rừng tái sinh</t>
  </si>
  <si>
    <t>VI</t>
  </si>
  <si>
    <t>PHÁT TRIỂN NÔNG THÔN</t>
  </si>
  <si>
    <t>Tỷ lệ dân số nông thôn được sử dụng nước hợp vệ sinh</t>
  </si>
  <si>
    <t>Thực hiện bộ tiêu chí quốc gia về NTM</t>
  </si>
  <si>
    <t>Xã</t>
  </si>
  <si>
    <t>Bình quân tiêu chí trên xã</t>
  </si>
  <si>
    <t>Tiêu chí/xã</t>
  </si>
  <si>
    <t>Số xã đạt từ 15-18 tiêu chí</t>
  </si>
  <si>
    <t>Số xã đạt từ 10-14 tiêu chí</t>
  </si>
  <si>
    <t>Số xã đạt từ 5-9 tiêu chí</t>
  </si>
  <si>
    <t>Số xã đạt dưới 5 tiêu chí</t>
  </si>
  <si>
    <t>Bản NTM nâng cao</t>
  </si>
  <si>
    <t>bản</t>
  </si>
  <si>
    <t>Thành lập mới HTX, THT</t>
  </si>
  <si>
    <t>Chương trình OCOP</t>
  </si>
  <si>
    <r>
      <rPr>
        <b/>
        <sz val="12"/>
        <rFont val="Times New Roman"/>
        <family val="1"/>
      </rPr>
      <t>Sản lượng đánh bắt, nuôi trồng</t>
    </r>
  </si>
  <si>
    <r>
      <rPr>
        <b/>
        <sz val="12"/>
        <rFont val="Times New Roman"/>
        <family val="1"/>
      </rPr>
      <t>Tổng sản lượng lương thực có hạt</t>
    </r>
  </si>
  <si>
    <t xml:space="preserve">               - Ngô</t>
  </si>
  <si>
    <t>Diện tích</t>
  </si>
  <si>
    <t>Diện tích chè kinh doanh giảm 30 ha chuyển sang trồng cây dứa</t>
  </si>
  <si>
    <t>Năng suất bình quân</t>
  </si>
  <si>
    <t xml:space="preserve">Ước TH 
cả năm </t>
  </si>
  <si>
    <r>
      <rPr>
        <b/>
        <sz val="12"/>
        <rFont val="Times New Roman"/>
        <family val="1"/>
      </rPr>
      <t>Trong đó diện tích rừng trồng mới</t>
    </r>
  </si>
  <si>
    <r>
      <rPr>
        <b/>
        <i/>
        <sz val="12"/>
        <rFont val="Times New Roman"/>
        <family val="1"/>
      </rPr>
      <t>Rừng trồng chưa thành rừng</t>
    </r>
  </si>
  <si>
    <r>
      <rPr>
        <b/>
        <i/>
        <sz val="12"/>
        <rFont val="Times New Roman"/>
        <family val="1"/>
      </rPr>
      <t>Theo bộ tiêu chí giai đoạn 2016-2020</t>
    </r>
  </si>
  <si>
    <r>
      <rPr>
        <b/>
        <i/>
        <sz val="12"/>
        <rFont val="Times New Roman"/>
        <family val="1"/>
      </rPr>
      <t>Theo bộ tiêu chí giai đoạn 2021-2025</t>
    </r>
  </si>
  <si>
    <t>Phân theo thành phần kinh tế</t>
  </si>
  <si>
    <t>Quốc doanh Trung ương</t>
  </si>
  <si>
    <t>Quốc doanh địa phương</t>
  </si>
  <si>
    <t>CN ngoài quốc doanh</t>
  </si>
  <si>
    <t>Phân theo ngành công nghiệp</t>
  </si>
  <si>
    <t>Trong đó: Tỷ lệ hộ nông thôn được sử dụng điện lưới quốc gia</t>
  </si>
  <si>
    <t>CÔNG NGHIỆP</t>
  </si>
  <si>
    <t>Giá trị sản xuất công nghiệp (theo giá so 
sánh năm 2010)</t>
  </si>
  <si>
    <t>Công nghiệp khai khoáng</t>
  </si>
  <si>
    <t>Công nghiệp chế biến, chế tạo</t>
  </si>
  <si>
    <t>Sản xuất và phân phối điện, khí đốt, nước nóng, hơi nước và điều hòa không khí</t>
  </si>
  <si>
    <t>Cung cấp nước, quản lý và xử lý rác thải, nước thải</t>
  </si>
  <si>
    <t>Một số sản phẩm chủ yếu</t>
  </si>
  <si>
    <t>Điện sản xuất</t>
  </si>
  <si>
    <t>Đá xây dựng</t>
  </si>
  <si>
    <t>m3</t>
  </si>
  <si>
    <t>Chè khô các loại</t>
  </si>
  <si>
    <t>Gạch xây các loại</t>
  </si>
  <si>
    <t>Nước máy sản xuất</t>
  </si>
  <si>
    <t>Quặng các loại</t>
  </si>
  <si>
    <t>Xi măng</t>
  </si>
  <si>
    <t>Cao su</t>
  </si>
  <si>
    <t>Hạ tầng điện lưới</t>
  </si>
  <si>
    <t>Tỷ lệ hộ được sử dụng điện lưới Quốc gia</t>
  </si>
  <si>
    <t>THƯƠNG MẠI - DU LỊCH - XUẤT NHẬP KHẨU</t>
  </si>
  <si>
    <t>Tổng mức bán lẻ HH và doanh thu dịch vụ tiêu dùng (giá hiện hành)</t>
  </si>
  <si>
    <t>Phân theo ngành kinh tế</t>
  </si>
  <si>
    <t>Thương nghiệp (giá hiện hành)</t>
  </si>
  <si>
    <t>Dịch vụ lưu trú và ăn uống</t>
  </si>
  <si>
    <t>Dịch vụ lữ hành và hoạt động hỗ trợ du lịch</t>
  </si>
  <si>
    <t>Dịch vụ khác</t>
  </si>
  <si>
    <t>Tổng kim ngạch xuất, nhập khẩu</t>
  </si>
  <si>
    <t>Triệu USD</t>
  </si>
  <si>
    <t>Tốc độ tăng</t>
  </si>
  <si>
    <t>Giá trị hàng xuất khẩu</t>
  </si>
  <si>
    <t>Giá trị xuất khẩu của tỉnh khác qua địa bàn</t>
  </si>
  <si>
    <t>Giá trị xuất khẩu của địa phương</t>
  </si>
  <si>
    <t>Một số mặt hàng chủ yếu :</t>
  </si>
  <si>
    <t>+ Thảo quả</t>
  </si>
  <si>
    <t>Khối lượng</t>
  </si>
  <si>
    <t>+ Chè</t>
  </si>
  <si>
    <t>+ Hàng hóa khác (Ngô, chuối lá, sắn)</t>
  </si>
  <si>
    <t>Giá trị hàng nhập khẩu</t>
  </si>
  <si>
    <t>DỊCH VỤ VẬN TẢI</t>
  </si>
  <si>
    <t>1.000
Tấn/Km</t>
  </si>
  <si>
    <t>Doanh thu ngành vận tải</t>
  </si>
  <si>
    <t>Tr. đồng</t>
  </si>
  <si>
    <t>Vận tải hành khách</t>
  </si>
  <si>
    <t>Vận tải hàng hóa</t>
  </si>
  <si>
    <t>Sản phẩm chủ yếu</t>
  </si>
  <si>
    <t>Khối lượng hàng hoá vận chuyển</t>
  </si>
  <si>
    <t>1.000 Tấn</t>
  </si>
  <si>
    <t>Khối lượng hàng hoá luân chuyển</t>
  </si>
  <si>
    <t>Khối lượng hành khách vận chuyển</t>
  </si>
  <si>
    <t>1.000. HK</t>
  </si>
  <si>
    <t>1.000 HK/Km</t>
  </si>
  <si>
    <t>XÃ HỘI - LAO ĐỘNG - GIẢI QUYẾT VIỆC LÀM</t>
  </si>
  <si>
    <t>Xoá đói giảm nghèo</t>
  </si>
  <si>
    <t>Hộ</t>
  </si>
  <si>
    <t>Tổng số hộ</t>
  </si>
  <si>
    <t>Số hộ nghèo</t>
  </si>
  <si>
    <t>Tỷ lệ hộ nghèo</t>
  </si>
  <si>
    <t>Trong đó: Tỷ lệ hộ nghèo DTTS</t>
  </si>
  <si>
    <t>Mức giảm tỷ lệ hộ nghèo</t>
  </si>
  <si>
    <t>Số hộ thoát nghèo</t>
  </si>
  <si>
    <t>Số hộ cận nghèo</t>
  </si>
  <si>
    <t>Tỷ lệ hộ cận nghèo</t>
  </si>
  <si>
    <t>Số hộ tái nghèo và phát sinh mới</t>
  </si>
  <si>
    <t>Cung cấp các dịch vụ cơ sở hạ tầng thiết yếu</t>
  </si>
  <si>
    <t>Số xã có đường ô tô đến trung tâm xã</t>
  </si>
  <si>
    <t>+ Tỷ lệ xã có đường ô tô đến trung tâm xã</t>
  </si>
  <si>
    <t>- Số xã có đường ô tô đến trung tâm xã mặt đường được cứng hóa</t>
  </si>
  <si>
    <t>+ Tỷ lệ xã có đường ô tô đến trung tâm xã mặt đường được cứng hóa</t>
  </si>
  <si>
    <t>Tỷ lệ thôn, bản có đường xe máy hoặc ô tô đi lại thuận lợi</t>
  </si>
  <si>
    <t>Số hộ được sử dụng điện lưới quốc gia (tính theo số hợp đồng lắp đặt mua bán điện)</t>
  </si>
  <si>
    <t>Tỷ lệ số hộ được sử dụng điện lưới quốc gia</t>
  </si>
  <si>
    <t>Bảo hiểm</t>
  </si>
  <si>
    <t>Người</t>
  </si>
  <si>
    <t>Số người tham gia BHXH bắt buộc</t>
  </si>
  <si>
    <t>Số người tham gia BHXH tự nguyện</t>
  </si>
  <si>
    <t>Số người tham gia BHXH thất nghiệp</t>
  </si>
  <si>
    <t>Số người tham gia BHYT (có ước tính thêm số  đối tượng quân đội, công an tham gia tại BHXH bộ Quốc phòng)</t>
  </si>
  <si>
    <t>Tạo việc làm</t>
  </si>
  <si>
    <t>Lực lượng lao động từ 15 tuổi trở lên</t>
  </si>
  <si>
    <t>Tỷ lệ so với dân số</t>
  </si>
  <si>
    <t>Số lao động chia theo khu vực</t>
  </si>
  <si>
    <t>+ Lao động thành thị</t>
  </si>
  <si>
    <t>+ Lao động nông thôn</t>
  </si>
  <si>
    <t>Cơ cấu lao động</t>
  </si>
  <si>
    <t>Nông, lâm nghiệp và thuỷ sản</t>
  </si>
  <si>
    <t>Công nghiệp và xây dựng</t>
  </si>
  <si>
    <t>Dịch vụ</t>
  </si>
  <si>
    <t>Tỷ lệ lao động qua đào tạo</t>
  </si>
  <si>
    <t>Số lao động được giải quyết việc làm trong năm</t>
  </si>
  <si>
    <t>Trong đó: Lao động nữ</t>
  </si>
  <si>
    <t>Tỷ lệ thất nghiệp khu vực thành thị</t>
  </si>
  <si>
    <t>Trong đó: Tỷ lệ nữ thất nghiệp khu vực thành thị</t>
  </si>
  <si>
    <t>Tỷ lệ thiếu việc làm khu vực nông thôn</t>
  </si>
  <si>
    <t>Trong đó: Tỷ lệ nữ thiếu việc làm khu vực nông thôn</t>
  </si>
  <si>
    <t>Số lao động đi làm việc ở nước ngoài theo hợp đồng</t>
  </si>
  <si>
    <t>Đào tạo mới trong năm</t>
  </si>
  <si>
    <t>Số lao động được đào tạo nghề trong năm</t>
  </si>
  <si>
    <t>Trong đó:</t>
  </si>
  <si>
    <t>+ Đào tạo nghề sơ cấp và dạy nghề thường xuyên (dưới 3 tháng)</t>
  </si>
  <si>
    <t>+ Đào tạo cao trung cấp, cao đẳng</t>
  </si>
  <si>
    <t>Trật tự an toàn xã hội</t>
  </si>
  <si>
    <t>Lượt Người</t>
  </si>
  <si>
    <t>Số lượt người được cai nghiện ma túy. Trong đó:</t>
  </si>
  <si>
    <t>+ Cai tại Trung tâm điều trị cai nghiện bắt buộc tỉnh Lai Châu (bao gồm cả cai tự nguyện và bắt buộc)</t>
  </si>
  <si>
    <t>+ Cai tại trại tạm giam công an tỉnh</t>
  </si>
  <si>
    <t>Điều trị thay thế các chất dạng thuốc phiện bằng thuốc Methadone</t>
  </si>
  <si>
    <t>VII</t>
  </si>
  <si>
    <t>TRẺ EM</t>
  </si>
  <si>
    <t>Tỷ lệ xã, phường đạt tiêu chuẩn xã, phường phù hợp với trẻ em</t>
  </si>
  <si>
    <t>Tỷ lệ trẻ em có hoàn cảnh đặc biệt được chăm sóc</t>
  </si>
  <si>
    <t>Lao động</t>
  </si>
  <si>
    <t>PHÁT TRIỂN KINH TẾ TẬP THỂ</t>
  </si>
  <si>
    <t>Hợp tác xã</t>
  </si>
  <si>
    <t>Tổng số hợp tác xã</t>
  </si>
  <si>
    <t>HTX</t>
  </si>
  <si>
    <t>- Số HTX Thành lập mới</t>
  </si>
  <si>
    <t>- Số HTX giải thể</t>
  </si>
  <si>
    <t>Tổng số thành viên hợp tác xã</t>
  </si>
  <si>
    <t>Tổng số lao động trong HTX</t>
  </si>
  <si>
    <t>Trong đó: số lao động là thành viên HTX</t>
  </si>
  <si>
    <t>Tổng doanh thu của hợp tác xã</t>
  </si>
  <si>
    <t>Triệu đồng</t>
  </si>
  <si>
    <t>Trong đó: doanh thu cung ứng cho xã viên</t>
  </si>
  <si>
    <t>Thu nhập bình quân người lao động HTX</t>
  </si>
  <si>
    <t>Triệu đồng/năm</t>
  </si>
  <si>
    <t>Tổ hợp tác</t>
  </si>
  <si>
    <t>Tổng số tổ hợp tác</t>
  </si>
  <si>
    <t>DÂN SỐ - GIA ĐÌNH</t>
  </si>
  <si>
    <t>- Dân số trung bình</t>
  </si>
  <si>
    <t>Dân số</t>
  </si>
  <si>
    <t>Trong đó :</t>
  </si>
  <si>
    <t>+ Dân số thành thị</t>
  </si>
  <si>
    <t>+ Dân số nông thôn</t>
  </si>
  <si>
    <t>Tuổi thọ trung bình</t>
  </si>
  <si>
    <t>Tuổi</t>
  </si>
  <si>
    <t>Dân số là dân tộc thiểu số</t>
  </si>
  <si>
    <t>Tỷ lệ tăng dân số</t>
  </si>
  <si>
    <t>Mức giảm tỷ suất sinh</t>
  </si>
  <si>
    <t>%o</t>
  </si>
  <si>
    <t>Tỷ lệ tăng dân số tự nhiên</t>
  </si>
  <si>
    <t>Tỷ số giới tính khi sinh (số bé trai so với 100 bé gái)</t>
  </si>
  <si>
    <t>Kế hoạch hoá gia đình</t>
  </si>
  <si>
    <t>- Tỷ lệ các cặp vợ chồng thực hiện các biện pháp tránh thai</t>
  </si>
  <si>
    <t>- Tỷ lệ các bà mẹ sinh con thứ 3 trở lên so với tổng số bà mẹ sinh con trong năm</t>
  </si>
  <si>
    <t>Y TẾ</t>
  </si>
  <si>
    <t>Cơ sở y tế và giường bệnh</t>
  </si>
  <si>
    <t>Số cơ sở y tế quốc lập</t>
  </si>
  <si>
    <t>Bệnh viện đa khoa tỉnh</t>
  </si>
  <si>
    <t>BV</t>
  </si>
  <si>
    <t>Bệnh viện chuyên khoa</t>
  </si>
  <si>
    <t>Trung tâm kiểm soát bệnh tật tỉnh</t>
  </si>
  <si>
    <t>Trung tâm y tế huyện/thành phố</t>
  </si>
  <si>
    <t>Phòng khám đa khoa khu vực</t>
  </si>
  <si>
    <t>PK</t>
  </si>
  <si>
    <t>Trạm y tế xã/phường/thị trấn</t>
  </si>
  <si>
    <t>Trạm</t>
  </si>
  <si>
    <t>Tỷ lệ trạm y tế xã được xây dựng kiên cố</t>
  </si>
  <si>
    <t>Cơ sở y tế tư nhân</t>
  </si>
  <si>
    <t>Tổng số giường bệnh quốc lập toàn tỉnh</t>
  </si>
  <si>
    <t>Giường</t>
  </si>
  <si>
    <t>Giường bệnh tuyến tỉnh</t>
  </si>
  <si>
    <t>Giường bệnh tuyến huyện</t>
  </si>
  <si>
    <t>+ Giường bệnh tại Bệnh viện/Trung tâm y tế huyện</t>
  </si>
  <si>
    <t>+ Giường Phòng khám đa khoa khu vực</t>
  </si>
  <si>
    <t>Số giường bệnh/10.000 dân (không tính giường trạm y tế xã)</t>
  </si>
  <si>
    <t>Nhân lực y tế</t>
  </si>
  <si>
    <t>Tổng số cán bộ toàn ngành</t>
  </si>
  <si>
    <t>Bác sỹ</t>
  </si>
  <si>
    <t>Số bác sỹ/vạn dân</t>
  </si>
  <si>
    <t>1/10,000</t>
  </si>
  <si>
    <t>Dược sỹ đại học</t>
  </si>
  <si>
    <t>Tỷ lệ dược sỹ/vạn dân</t>
  </si>
  <si>
    <t>1/10.000</t>
  </si>
  <si>
    <t>Tỷ lệ Trạm y tế xã, phường, thị trấn có bác sỹ (biên chế tại trạm)</t>
  </si>
  <si>
    <t>Tỷ lệ thôn, bản có nhân viên y tế thôn bản hoạt động</t>
  </si>
  <si>
    <t>Số thôn bản</t>
  </si>
  <si>
    <r>
      <rPr>
        <i/>
        <sz val="12"/>
        <rFont val="Times New Roman"/>
        <family val="1"/>
      </rPr>
      <t>Số thôn bản có nhân viên y tế thôn bản hoạt động</t>
    </r>
  </si>
  <si>
    <t>Một số chỉ tiêu tổng hợp</t>
  </si>
  <si>
    <t>Số xã đạt tiêu chí quốc gia về y tế xã</t>
  </si>
  <si>
    <t>Trong đó: Số được công nhận mới trong năm</t>
  </si>
  <si>
    <t>Tỷ lệ xã đạt tiêu chí quốc gia về y tế xã</t>
  </si>
  <si>
    <t>Tỷ suất tử vong trẻ em &lt;1 tuổi trên 1.000 trẻ đẻ sống</t>
  </si>
  <si>
    <t>Tỷ suất tử vong trẻ em &lt;5 tuổi trên 1.000 trẻ đẻ sống</t>
  </si>
  <si>
    <t>Tỷ lệ trẻ em dưới 5 tuổi bị suy dinh dưỡng (cân nặng theo tuổi)</t>
  </si>
  <si>
    <t>Tỷ lệ trẻ em dưới 5 tuổi bị suy dinh dưỡng (chiều cao theo tuổi)</t>
  </si>
  <si>
    <t>Tỷ suất chết của người mẹ trong thời gian thai sản trên 100.000 trẻ đẻ sống</t>
  </si>
  <si>
    <t>1/100.000</t>
  </si>
  <si>
    <t>Tỷ lệ TE &lt; 1 tuổi được tiêm chủng đẩy đủ các loại Vacxin (8 loại)</t>
  </si>
  <si>
    <t>Tỷ lệ phụ nữ đẻ được khám thai ít nhất 3 lần trong thai kỳ</t>
  </si>
  <si>
    <t>Tỷ lệ phụ nữ đẻ được nhân viên y tế đã qua đào tạo đỡ</t>
  </si>
  <si>
    <t>Tỷ suất mắc các bệnh xã hội</t>
  </si>
  <si>
    <t>- Sốt rét</t>
  </si>
  <si>
    <t>- Lao</t>
  </si>
  <si>
    <t>- HIV/ AIDS</t>
  </si>
  <si>
    <t>Tỷ lệ bao phủ bảo hiểm y tế</t>
  </si>
  <si>
    <t>Tỷ lệ dân số được quản lý bằng hồ sơ sức khỏe điện tử</t>
  </si>
  <si>
    <t>Tỷ lệ hài lòng của người dân với dịch vụ y tế</t>
  </si>
  <si>
    <t>GIÁO DỤC VÀ ĐÀO TẠO</t>
  </si>
  <si>
    <t>Tổng số lớp</t>
  </si>
  <si>
    <t>Lớp</t>
  </si>
  <si>
    <t>Hệ mầm non</t>
  </si>
  <si>
    <t>- Số lớp nhà trẻ</t>
  </si>
  <si>
    <t>- Số lớp mẫu giáo</t>
  </si>
  <si>
    <t>Hệ phổ thông</t>
  </si>
  <si>
    <t>Chia theo bậc học</t>
  </si>
  <si>
    <t>- Tổng số lớp bậc Tiểu học</t>
  </si>
  <si>
    <t>- Tổng số lớp bậc Trung học cơ sở</t>
  </si>
  <si>
    <t>- Tổng số lớp bậc Trung học Phổ thông</t>
  </si>
  <si>
    <t>Giáo dục thường xuyên</t>
  </si>
  <si>
    <t>- Số lớp TT GDTX-GDNN huyện</t>
  </si>
  <si>
    <t>Tổng số học sinh</t>
  </si>
  <si>
    <t>H/sinh</t>
  </si>
  <si>
    <t>Trẻ mẫu giáo</t>
  </si>
  <si>
    <t>Trẻ nhà trẻ</t>
  </si>
  <si>
    <t>Cháu</t>
  </si>
  <si>
    <t>T. đó: H/s các trường Phổ thông dân tộc NT tỉnh, huyện</t>
  </si>
  <si>
    <t>Tiểu học</t>
  </si>
  <si>
    <t>Trung học cơ sở</t>
  </si>
  <si>
    <t>Trung học Phổ thông</t>
  </si>
  <si>
    <t>Tổng số học sinh là dân tộc thiểu số</t>
  </si>
  <si>
    <t>Chia ra:</t>
  </si>
  <si>
    <t>Mầm non</t>
  </si>
  <si>
    <t>Trung học sơ sở</t>
  </si>
  <si>
    <t>Trung học phổ thông</t>
  </si>
  <si>
    <t>Hướng nghiệp dạy nghề cho h/sinh PT</t>
  </si>
  <si>
    <t>Phổ cập giáo dục</t>
  </si>
  <si>
    <t>Giữ vững và nâng cao chất lượng phổ cập giáo dục Mầm non cho trẻ 5 tuổi</t>
  </si>
  <si>
    <t>Tỷ lệ xã, phường, thị trấn đạt chuẩn phổ cập GDTH mức độ 2</t>
  </si>
  <si>
    <t>Tỷ lệ xã, phường, thị trấn đạt chuẩn phổ cập GDTH mức độ 3</t>
  </si>
  <si>
    <t>Tỷ lệ xã, phường, thị trấn đạt chuẩn phổ cập GDTHCS mức độ 1</t>
  </si>
  <si>
    <t>Tỷ lệ xã, phường, thị trấn đạt chuẩn phổ cập GDTHCS mức độ 2</t>
  </si>
  <si>
    <t>Tỷ lệ huy động học sinh trong độ tuổi đến trường</t>
  </si>
  <si>
    <t>Tỷ lệ học sinh mẫu giáo đến trường</t>
  </si>
  <si>
    <t>Tỷ lệ tỷ lệ học sinh trong độ tuổi tiểu học đến trường</t>
  </si>
  <si>
    <t>Tỷ lệ học sinh trong độ tuổi trung học cơ sở đến trường</t>
  </si>
  <si>
    <t>Tỷ lệ học sinh trong độ tuổi trung học phổ thông đến trường</t>
  </si>
  <si>
    <t>Tổng số giáo viên</t>
  </si>
  <si>
    <t>Trong đó: Tỷ lệ giáo viên đạt chuẩn</t>
  </si>
  <si>
    <t>Cấp mầm non</t>
  </si>
  <si>
    <t>Cấp Tiểu học</t>
  </si>
  <si>
    <t>Cấp Trung học cơ sở</t>
  </si>
  <si>
    <t>Cấp Trung học phổ thông</t>
  </si>
  <si>
    <t>Trung tâm giáo dục thường xuyên</t>
  </si>
  <si>
    <t>VIII</t>
  </si>
  <si>
    <t>Tổng số trường học</t>
  </si>
  <si>
    <t>Trường</t>
  </si>
  <si>
    <t>Trường mầm non</t>
  </si>
  <si>
    <t>Trường phổ thông tiểu học</t>
  </si>
  <si>
    <t>Trường phổ thông cơ sở (cấp 1; 2)</t>
  </si>
  <si>
    <t>Trường trung học cơ sở (cấp 2)</t>
  </si>
  <si>
    <t>Trường trung học phổ thông (cấp 3 + các trường Phổ thông dân tộc nội trú huyện)</t>
  </si>
  <si>
    <t>Tỷ lệ trường học được xây dựng kiên cố</t>
  </si>
  <si>
    <t>IX</t>
  </si>
  <si>
    <t>Số trường đạt chuẩn quốc gia</t>
  </si>
  <si>
    <t>Tỷ lệ trường đạt chuẩn quốc gia</t>
  </si>
  <si>
    <t>+ Cấp mầm non</t>
  </si>
  <si>
    <t>+ Cấp Tiểu học</t>
  </si>
  <si>
    <t>+ Cấp Trung học cơ sở</t>
  </si>
  <si>
    <t>+ Cấp Trung học phổ thông</t>
  </si>
  <si>
    <t>Trong đó: Công nhận mới trong năm</t>
  </si>
  <si>
    <t>PHÒNG GIÁO DỤC</t>
  </si>
  <si>
    <t>VĂN HÓA THÔNG TIN</t>
  </si>
  <si>
    <t>A</t>
  </si>
  <si>
    <t>VĂN HÓA - THÔNG TIN</t>
  </si>
  <si>
    <t>Mục tiêu, chỉ tiêu hoạt động</t>
  </si>
  <si>
    <t>Điện ảnh</t>
  </si>
  <si>
    <t>Tổng số buổi hoạt động nhà nước tài trợ</t>
  </si>
  <si>
    <t>Buổi</t>
  </si>
  <si>
    <t>Trong đó: + Số buổi chiếu vùng III</t>
  </si>
  <si>
    <t>+ Số buổi chiếu phục vụ chính trị</t>
  </si>
  <si>
    <t>Nghệ thuật biểu diễn</t>
  </si>
  <si>
    <t>Số đơn vị nghệ thuật chuyên nghiệp</t>
  </si>
  <si>
    <t>Đơn vị</t>
  </si>
  <si>
    <t>Số buổi biểu diễn</t>
  </si>
  <si>
    <t>Trong đó: Biểu diễn phục vụ vùng cao</t>
  </si>
  <si>
    <t>Nghệ thuật quần chúng</t>
  </si>
  <si>
    <t>Tổng số buổi Hướng dẫn xây dựng Đội văn nghệ ở cơ sở</t>
  </si>
  <si>
    <t>Trong đó: - Cấp tỉnh</t>
  </si>
  <si>
    <t>Thông tin lưu động</t>
  </si>
  <si>
    <t>Tổng số đội thông tin lưu động</t>
  </si>
  <si>
    <t>Đội</t>
  </si>
  <si>
    <t>Số buổi hoạt động</t>
  </si>
  <si>
    <t>Trong đó: - Đội TTLĐ tỉnh</t>
  </si>
  <si>
    <t>- Các huyện, thị</t>
  </si>
  <si>
    <t>Phong trào "Toàn dân đoàn kết xây dựng đời sống văn hóa"</t>
  </si>
  <si>
    <t>Số bản, khu phố đăng ký tiêu chuẩn VH trong năm</t>
  </si>
  <si>
    <t>Bản, khu phố</t>
  </si>
  <si>
    <t>Trong đó: Số bản, khu phố được công nhận trong năm</t>
  </si>
  <si>
    <t>Tỷ lệ số bản, khu phố đạt tiêu chuẩn văn hóa</t>
  </si>
  <si>
    <t>Số hộ đăng ký tiêu chuẩn gia đình VH</t>
  </si>
  <si>
    <t>Trong đó: Số hộ được công nhận</t>
  </si>
  <si>
    <t>Tỷ lệ hộ, gia đình đạt tiêu chuẩn văn hóa</t>
  </si>
  <si>
    <t>Số cơ quan, đơn vị, doanh nghiệp đăng ký tiêu chuẩn VH trong năm</t>
  </si>
  <si>
    <t>Cơ quan, đơn vị</t>
  </si>
  <si>
    <t>Trong đó: Số cơ quan, đơn vị, doanh nghiệp được công nhận trong năm</t>
  </si>
  <si>
    <t>Tỷ lệ cơ quan, đơn vị, doanh nghiệp đạt tiêu chuẩn văn hóa</t>
  </si>
  <si>
    <t>Thư viện</t>
  </si>
  <si>
    <t>- Số sách mới</t>
  </si>
  <si>
    <t>Bản</t>
  </si>
  <si>
    <t>Trong đó:  + Thư viện tỉnh</t>
  </si>
  <si>
    <t>+ Thư viện huyện, thành phố</t>
  </si>
  <si>
    <t>Tổng số sách có trong thư viện</t>
  </si>
  <si>
    <t>Trong đó: + Thư viện tỉnh</t>
  </si>
  <si>
    <t>Bảo tồn, bảo tàng</t>
  </si>
  <si>
    <t>Số hiện vật có đến cuối năm</t>
  </si>
  <si>
    <t>Hiện vật</t>
  </si>
  <si>
    <t>Trong đó: Sưu tầm mới</t>
  </si>
  <si>
    <t>Số di tích đã được xếp hạng</t>
  </si>
  <si>
    <t>Di tích</t>
  </si>
  <si>
    <t>Cơ sở vật chất cho hoạt động VHTT</t>
  </si>
  <si>
    <t>Số đội chiếu bóng vùng cao</t>
  </si>
  <si>
    <t>Số nhà văn hoá trên địa bàn</t>
  </si>
  <si>
    <t>Nhà</t>
  </si>
  <si>
    <t>Trong đó:  + Tỉnh quản lý</t>
  </si>
  <si>
    <t>+  Huyện, thành phố quản lý</t>
  </si>
  <si>
    <t>+ Xã, phường quản lý</t>
  </si>
  <si>
    <t>+ Thôn, bản, tổ dân phố</t>
  </si>
  <si>
    <t>Tỷ lệ bản, khu phố có nhà văn hóa</t>
  </si>
  <si>
    <t>B</t>
  </si>
  <si>
    <t>THỂ DỤC - THỂ THAO</t>
  </si>
  <si>
    <t>Số người tham gia luyện tập thể thao thường xuyên</t>
  </si>
  <si>
    <t>Số gia đình được công nhận là gia đình thể thao</t>
  </si>
  <si>
    <t>Gia đình</t>
  </si>
  <si>
    <t>Số câu lạc bộ thể dục thể thao cơ sở</t>
  </si>
  <si>
    <t>CLB</t>
  </si>
  <si>
    <t>Cơ sở thi đấu TDTT đúng tiêu chuẩn</t>
  </si>
  <si>
    <t>Sân vận động</t>
  </si>
  <si>
    <t>Sân</t>
  </si>
  <si>
    <t>Nhà luyện tập thể thao</t>
  </si>
  <si>
    <t>- Các huyện, thành phố</t>
  </si>
  <si>
    <t>THÔNG TIN VÀ TRUYỀN THÔNG,
PHÁT THANH TRUYỀN HÌNH</t>
  </si>
  <si>
    <t>Viễn thông</t>
  </si>
  <si>
    <t>Tổng số trạm BTS</t>
  </si>
  <si>
    <t>Tổng số thuê bao điện thoại</t>
  </si>
  <si>
    <t>Thuê bao</t>
  </si>
  <si>
    <t>Tổng số thuê bao Internet</t>
  </si>
  <si>
    <t>Số xã có mạng Internet</t>
  </si>
  <si>
    <t>Phát thanh - Truyền hình</t>
  </si>
  <si>
    <t>Tổng số giờ phát thanh</t>
  </si>
  <si>
    <t>Giờ</t>
  </si>
  <si>
    <t>Trong đó: + Đài tỉnh</t>
  </si>
  <si>
    <t>+ Đài huyện</t>
  </si>
  <si>
    <t>Số giờ phát thanh các đài tự sản xuất</t>
  </si>
  <si>
    <t>Tổng số giờ phát sóng truyền hình</t>
  </si>
  <si>
    <t>Tổng số trạm phát sóng FM huyện, xã</t>
  </si>
  <si>
    <t>1.000. kwh</t>
  </si>
  <si>
    <t>1.000 viên</t>
  </si>
  <si>
    <t>1.000 m3</t>
  </si>
  <si>
    <t>+ Cấp Trung học phô thông</t>
  </si>
  <si>
    <t>X</t>
  </si>
  <si>
    <t>Tổng số phòng học</t>
  </si>
  <si>
    <t>Phòng</t>
  </si>
  <si>
    <t>Tr. Đó: Tỷ lệ kiên cố hóa, bản kiên cố</t>
  </si>
  <si>
    <t>+ Các trung tâm giáo dục nghề nghiệp - giáo dục thường xuyên</t>
  </si>
  <si>
    <t>Số xã đạt chuẩn nông thôn mới</t>
  </si>
  <si>
    <t>Tỷ lệ xã đạt chuẩn nông thôn mới</t>
  </si>
  <si>
    <t>Tuyển công dân nhập ngũ</t>
  </si>
  <si>
    <t>Tỷ lệ dân số đô thị được cung cấp nước sạch qua hệ thống cấp nước tập trung</t>
  </si>
  <si>
    <t>Biểu 01</t>
  </si>
  <si>
    <t>STT</t>
  </si>
  <si>
    <t>Thực hiện năm 2021</t>
  </si>
  <si>
    <t>Kế hoạch năm 2023</t>
  </si>
  <si>
    <t>KH tỉnh giao</t>
  </si>
  <si>
    <t>KH huyện giao</t>
  </si>
  <si>
    <t>Ước TH 2022/KH 2022</t>
  </si>
  <si>
    <t>Tỉnh giao</t>
  </si>
  <si>
    <t>Huyện giao</t>
  </si>
  <si>
    <t>11=7/4</t>
  </si>
  <si>
    <t>12=7/5</t>
  </si>
  <si>
    <t>13=7/6</t>
  </si>
  <si>
    <t>14=10/7</t>
  </si>
  <si>
    <t>Thu nhập bình quân đầu người / năm</t>
  </si>
  <si>
    <t>Các chỉ tiêu nông nghiệp, nông thôn mới</t>
  </si>
  <si>
    <t>Tổng sản lượng lương thực có hạt</t>
  </si>
  <si>
    <t>Diện tích cây chè</t>
  </si>
  <si>
    <t>Trong đó: Diện tích trồng mới</t>
  </si>
  <si>
    <t>Thu NSNN trên địa bàn</t>
  </si>
  <si>
    <t>Xuất, nhập khẩu</t>
  </si>
  <si>
    <t>Tốc độ tăng kim ngạch xuất nhập khẩu</t>
  </si>
  <si>
    <t>Xuất khẩu hàng địa phương</t>
  </si>
  <si>
    <t>Tr.USD</t>
  </si>
  <si>
    <t>Hạ tầng nông thôn</t>
  </si>
  <si>
    <t>Giáo dục</t>
  </si>
  <si>
    <t>Y tế, dân số</t>
  </si>
  <si>
    <t>Số bác sỹ trên vạn dân</t>
  </si>
  <si>
    <t>Tỷ lệ trẻ em dưới 5 tuổi bị suy dinh dưỡng</t>
  </si>
  <si>
    <t>Thể nhẹ cân</t>
  </si>
  <si>
    <t>Thể thấp còi</t>
  </si>
  <si>
    <t>Giảm nghèo, giải quyết việc làm</t>
  </si>
  <si>
    <t>Văn hóa</t>
  </si>
  <si>
    <t>Tỷ lệ hộ gia đình đạt tiêu chuẩn văn hóa</t>
  </si>
  <si>
    <t>97,0</t>
  </si>
  <si>
    <t>Tỷ lệ đồng bào dân tộc thiểu số được xem truyền hình và nghe đài phát thanh</t>
  </si>
  <si>
    <t>Quốc phòng - An ninh</t>
  </si>
  <si>
    <t>Huyện đạt chuẩn nông thôn mới</t>
  </si>
  <si>
    <t>Duy trì huyện đạt chuẩn NTM</t>
  </si>
  <si>
    <t>Huyện</t>
  </si>
  <si>
    <t>Duy trì xã đạt chuẩn NTM</t>
  </si>
  <si>
    <t>Duy trì thị trấn Tân Uyên đạt chuẩn văn minh đô thị</t>
  </si>
  <si>
    <t>Thị trấn</t>
  </si>
  <si>
    <t>Triển khai xây dựng xã nông thôn mới nâng cao gắn với du lịch theo lộ trình</t>
  </si>
  <si>
    <t>Triển khai xây dựng bản nông thôn mới nâng cao gắn với du lịch theo lộ trình</t>
  </si>
  <si>
    <t>2.3</t>
  </si>
  <si>
    <t>2.2</t>
  </si>
  <si>
    <t>2.1</t>
  </si>
  <si>
    <t xml:space="preserve"> </t>
  </si>
  <si>
    <t>Lao động từ 15 tuổi trở lên đang
làm việc trong nền kinh tế quốc dân</t>
  </si>
  <si>
    <t>Xã, phường đạt tiêu chuẩn xã,
phường phù hợp với trẻ em (lũy kế)</t>
  </si>
  <si>
    <t>HTX,
THT</t>
  </si>
  <si>
    <t>Sản
phẩm</t>
  </si>
  <si>
    <t>- Số lớp XMC, GDTTSKBC do Phòng
GD&amp;ĐT tổ chức</t>
  </si>
  <si>
    <t>Chia ra: + Trồng mới Chè tập trung</t>
  </si>
  <si>
    <t>Tỷ lệ hộ dân tộc thiểu số được sử dụng nước sinh hoạt hợp vệ sinh</t>
  </si>
  <si>
    <t>Tỷ lệ số xã đạt tiêu chuẩn NTM</t>
  </si>
  <si>
    <t>Số xã hoàn thành 19 tiêu chí NTM</t>
  </si>
  <si>
    <t>Tiêu
chí/xã</t>
  </si>
  <si>
    <t>Phát triển nông nghiệp công nghệ cao</t>
  </si>
  <si>
    <r>
      <rPr>
        <i/>
        <sz val="12"/>
        <rFont val="Times New Roman"/>
        <family val="1"/>
      </rPr>
      <t>+ Trong đó: Số lớp của trường Phổ thông
dân tộc bán trú Tiểu học</t>
    </r>
  </si>
  <si>
    <r>
      <rPr>
        <i/>
        <sz val="12"/>
        <rFont val="Times New Roman"/>
        <family val="1"/>
      </rPr>
      <t>+ Trong đó: Số lớp trường Phổ thông dân
tộc bán trú Trung học cơ sở</t>
    </r>
  </si>
  <si>
    <r>
      <rPr>
        <i/>
        <sz val="12"/>
        <rFont val="Times New Roman"/>
        <family val="1"/>
      </rPr>
      <t>+  Số lớp trường Phổ thông dân tộc NT
huyện</t>
    </r>
  </si>
  <si>
    <r>
      <rPr>
        <i/>
        <sz val="12"/>
        <rFont val="Times New Roman"/>
        <family val="1"/>
      </rPr>
      <t>Trong đó: Trường phổ thông Dân tộc nội trú
tỉnh, huyện</t>
    </r>
  </si>
  <si>
    <t>Tỷ lệ đồng bào dân tộc thiểu số được xem
truyền hình và nghe đài phát thanh</t>
  </si>
  <si>
    <r>
      <rPr>
        <b/>
        <sz val="10"/>
        <rFont val="Times New Roman"/>
        <family val="1"/>
      </rPr>
      <t>KH 2023
trong GĐ 2021-2025</t>
    </r>
  </si>
  <si>
    <r>
      <rPr>
        <b/>
        <sz val="10"/>
        <rFont val="Times New Roman"/>
        <family val="1"/>
      </rPr>
      <t>Ước TH 2022/TH
2021</t>
    </r>
  </si>
  <si>
    <r>
      <rPr>
        <b/>
        <sz val="10"/>
        <rFont val="Times New Roman"/>
        <family val="1"/>
      </rPr>
      <t>KH 2023/
Ước TH 2022</t>
    </r>
  </si>
  <si>
    <t>Tỷ lệ xã, phường, thị trấn đạt chuẩn phổ cập giáo dục tiểu học mức độ 2 trở lên và đạt chuẩn phổ cập giáo dục trung học cơ sở mức độ 1 trở lên</t>
  </si>
  <si>
    <t>CÁC CHỈ TIÊU CHỦ YẾU THỰC HIỆN TRONG 9 THÁNG ĐẦU NĂM 2023
TRÊN ĐỊA BÀN HUYỆN TÂN UYÊN</t>
  </si>
  <si>
    <t>TH 9 tháng năm 2022</t>
  </si>
  <si>
    <t>Ước TH 9 tháng đầu năm</t>
  </si>
  <si>
    <t>Ước TH 9 tháng năm 2023/TH 9 tháng năm 2022</t>
  </si>
  <si>
    <t>Ước TH 9 tháng năm 2023/KH năm 2023</t>
  </si>
  <si>
    <t>Đánh giá mức độ đạt so với KH huyện giao năm 2023</t>
  </si>
  <si>
    <t>Tỷ lệ cơ quan, đơn vị đạt tiêu chuẩn văn hóa</t>
  </si>
  <si>
    <t>Tỷ lệ bản, khu phố đạt tiêu chuẩn văn hóa</t>
  </si>
  <si>
    <t>Tỷ lệ hộ được sử dụng điện lưới quốc gia</t>
  </si>
  <si>
    <t xml:space="preserve">Diện tích chè giảm 30ha chuyền sang trồng cây Dứa </t>
  </si>
  <si>
    <t>PHỤ LỤC 01.1
CÁC CHỈ TIÊU CHỦ YẾU PHÁT TRIỂN KINH TẾ- XÃ HỘI 9 THÁNG ĐẦU NĂM 2023</t>
  </si>
  <si>
    <t xml:space="preserve">Ước TH 9 tháng đầu năm </t>
  </si>
  <si>
    <r>
      <rPr>
        <b/>
        <sz val="12"/>
        <rFont val="Times New Roman"/>
        <family val="1"/>
      </rPr>
      <t>Ước TH 9 tháng năm 2023/KH
năm 2023</t>
    </r>
  </si>
  <si>
    <t>Trong đó: Số tổ hợp tác đăng ký chứng thực</t>
  </si>
  <si>
    <t>Tổng số thành viên tổ hợp tác</t>
  </si>
  <si>
    <t xml:space="preserve">           + Trồng mới chè cổ thụ</t>
  </si>
  <si>
    <t>Trong đó có 186 lồng hể tích 108m3 và 54 lồng thể tích 288m3</t>
  </si>
  <si>
    <t>Ghi chú: Các chỉ tiêu được xây dựng dựa trên Quyết định giao chỉ tiêu kế hoạch phát triển kinh tế - xã hội năm 2023 của UBND huyện Tân Uyên</t>
  </si>
  <si>
    <t>02 HTX, 07 THT</t>
  </si>
  <si>
    <t>(Kèm theo Báo cáo số:        /BC-UBND ngày       tháng 10 năm 2023 của UBND huyện Tân Uyên)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</si>
</sst>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0.00_);\(0.00\)"/>
    <numFmt numFmtId="169" formatCode="0.0_);\(0.0\)"/>
    <numFmt numFmtId="170" formatCode="0.000"/>
    <numFmt numFmtId="171" formatCode="_(* #,##0.0_);_(* \(#,##0.0\);_(* &quot;-&quot;??_);_(@_)"/>
    <numFmt numFmtId="172" formatCode="_(* #,##0_);_(* \(#,##0\);_(* &quot;-&quot;??_);_(@_)"/>
  </numFmts>
  <fonts count="22" x14ac:knownFonts="1">
    <font>
      <sz val="10"/>
      <color rgb="FF000000"/>
      <name val="Times New Roman"/>
      <charset val="204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2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8"/>
      <color rgb="FFFF0000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329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2" fontId="11" fillId="0" borderId="16" xfId="0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167" fontId="6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right" vertical="center" wrapText="1"/>
    </xf>
    <xf numFmtId="0" fontId="3" fillId="0" borderId="13" xfId="0" quotePrefix="1" applyFont="1" applyFill="1" applyBorder="1" applyAlignment="1">
      <alignment horizontal="left" vertical="center" wrapText="1"/>
    </xf>
    <xf numFmtId="0" fontId="6" fillId="0" borderId="13" xfId="0" quotePrefix="1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6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166" fontId="3" fillId="0" borderId="1" xfId="0" applyNumberFormat="1" applyFont="1" applyFill="1" applyBorder="1" applyAlignment="1">
      <alignment horizontal="right" vertical="center" shrinkToFit="1"/>
    </xf>
    <xf numFmtId="166" fontId="6" fillId="0" borderId="1" xfId="0" applyNumberFormat="1" applyFont="1" applyFill="1" applyBorder="1" applyAlignment="1">
      <alignment horizontal="right" vertical="center" shrinkToFit="1"/>
    </xf>
    <xf numFmtId="1" fontId="3" fillId="0" borderId="1" xfId="0" applyNumberFormat="1" applyFont="1" applyFill="1" applyBorder="1" applyAlignment="1">
      <alignment horizontal="center" vertical="center" shrinkToFit="1"/>
    </xf>
    <xf numFmtId="167" fontId="3" fillId="0" borderId="1" xfId="0" applyNumberFormat="1" applyFont="1" applyFill="1" applyBorder="1" applyAlignment="1">
      <alignment horizontal="right" vertical="center" shrinkToFit="1"/>
    </xf>
    <xf numFmtId="3" fontId="3" fillId="0" borderId="1" xfId="0" applyNumberFormat="1" applyFont="1" applyFill="1" applyBorder="1" applyAlignment="1">
      <alignment horizontal="right" vertic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165" fontId="3" fillId="0" borderId="1" xfId="0" applyNumberFormat="1" applyFont="1" applyFill="1" applyBorder="1" applyAlignment="1">
      <alignment horizontal="right" vertical="center" shrinkToFit="1"/>
    </xf>
    <xf numFmtId="10" fontId="3" fillId="0" borderId="1" xfId="0" applyNumberFormat="1" applyFont="1" applyFill="1" applyBorder="1" applyAlignment="1">
      <alignment horizontal="right" vertical="center" shrinkToFit="1"/>
    </xf>
    <xf numFmtId="167" fontId="6" fillId="0" borderId="1" xfId="0" applyNumberFormat="1" applyFont="1" applyFill="1" applyBorder="1" applyAlignment="1">
      <alignment horizontal="right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165" fontId="6" fillId="0" borderId="1" xfId="0" applyNumberFormat="1" applyFont="1" applyFill="1" applyBorder="1" applyAlignment="1">
      <alignment horizontal="right" vertical="center" shrinkToFit="1"/>
    </xf>
    <xf numFmtId="10" fontId="6" fillId="0" borderId="1" xfId="0" applyNumberFormat="1" applyFont="1" applyFill="1" applyBorder="1" applyAlignment="1">
      <alignment horizontal="right" vertical="center" shrinkToFit="1"/>
    </xf>
    <xf numFmtId="1" fontId="6" fillId="0" borderId="1" xfId="0" quotePrefix="1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right" vertical="center" shrinkToFit="1"/>
    </xf>
    <xf numFmtId="2" fontId="6" fillId="0" borderId="1" xfId="0" applyNumberFormat="1" applyFont="1" applyFill="1" applyBorder="1" applyAlignment="1">
      <alignment horizontal="right" vertical="center" shrinkToFit="1"/>
    </xf>
    <xf numFmtId="1" fontId="3" fillId="0" borderId="1" xfId="0" applyNumberFormat="1" applyFont="1" applyFill="1" applyBorder="1" applyAlignment="1">
      <alignment horizontal="right" vertical="center" shrinkToFi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168" fontId="3" fillId="0" borderId="1" xfId="0" applyNumberFormat="1" applyFont="1" applyFill="1" applyBorder="1" applyAlignment="1">
      <alignment horizontal="right" vertical="center" shrinkToFit="1"/>
    </xf>
    <xf numFmtId="165" fontId="3" fillId="0" borderId="1" xfId="0" applyNumberFormat="1" applyFont="1" applyFill="1" applyBorder="1" applyAlignment="1">
      <alignment horizontal="center" vertical="center" shrinkToFit="1"/>
    </xf>
    <xf numFmtId="167" fontId="8" fillId="0" borderId="1" xfId="0" applyNumberFormat="1" applyFont="1" applyFill="1" applyBorder="1" applyAlignment="1">
      <alignment horizontal="right" vertical="center" shrinkToFit="1"/>
    </xf>
    <xf numFmtId="165" fontId="8" fillId="0" borderId="1" xfId="0" applyNumberFormat="1" applyFont="1" applyFill="1" applyBorder="1" applyAlignment="1">
      <alignment horizontal="right" vertical="center" shrinkToFit="1"/>
    </xf>
    <xf numFmtId="4" fontId="3" fillId="0" borderId="1" xfId="0" applyNumberFormat="1" applyFont="1" applyFill="1" applyBorder="1" applyAlignment="1">
      <alignment horizontal="left" vertical="center" wrapText="1"/>
    </xf>
    <xf numFmtId="165" fontId="8" fillId="0" borderId="1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left" vertical="center" wrapText="1"/>
    </xf>
    <xf numFmtId="0" fontId="3" fillId="0" borderId="16" xfId="0" quotePrefix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shrinkToFit="1"/>
    </xf>
    <xf numFmtId="165" fontId="5" fillId="0" borderId="1" xfId="0" applyNumberFormat="1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vertical="center" shrinkToFit="1"/>
    </xf>
    <xf numFmtId="2" fontId="6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0" fontId="3" fillId="0" borderId="1" xfId="0" applyNumberFormat="1" applyFont="1" applyFill="1" applyBorder="1" applyAlignment="1">
      <alignment horizontal="right" vertical="center" shrinkToFit="1"/>
    </xf>
    <xf numFmtId="170" fontId="6" fillId="0" borderId="1" xfId="0" applyNumberFormat="1" applyFont="1" applyFill="1" applyBorder="1" applyAlignment="1">
      <alignment horizontal="right" vertical="center" shrinkToFit="1"/>
    </xf>
    <xf numFmtId="1" fontId="8" fillId="0" borderId="1" xfId="0" applyNumberFormat="1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center" vertical="center" wrapText="1"/>
    </xf>
    <xf numFmtId="172" fontId="6" fillId="0" borderId="25" xfId="1" applyNumberFormat="1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171" fontId="6" fillId="0" borderId="24" xfId="1" applyNumberFormat="1" applyFont="1" applyFill="1" applyBorder="1" applyAlignment="1">
      <alignment vertical="center"/>
    </xf>
    <xf numFmtId="172" fontId="6" fillId="0" borderId="24" xfId="1" applyNumberFormat="1" applyFont="1" applyFill="1" applyBorder="1" applyAlignment="1">
      <alignment vertical="center"/>
    </xf>
    <xf numFmtId="165" fontId="6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171" fontId="8" fillId="0" borderId="1" xfId="1" applyNumberFormat="1" applyFont="1" applyFill="1" applyBorder="1" applyAlignment="1">
      <alignment horizontal="right" vertical="center" wrapText="1"/>
    </xf>
    <xf numFmtId="171" fontId="6" fillId="0" borderId="1" xfId="1" applyNumberFormat="1" applyFont="1" applyFill="1" applyBorder="1" applyAlignment="1">
      <alignment horizontal="right" vertical="center" wrapText="1"/>
    </xf>
    <xf numFmtId="171" fontId="5" fillId="0" borderId="1" xfId="1" applyNumberFormat="1" applyFont="1" applyFill="1" applyBorder="1" applyAlignment="1">
      <alignment horizontal="right" vertical="center" wrapText="1"/>
    </xf>
    <xf numFmtId="171" fontId="3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shrinkToFit="1"/>
    </xf>
    <xf numFmtId="165" fontId="14" fillId="0" borderId="1" xfId="0" applyNumberFormat="1" applyFont="1" applyFill="1" applyBorder="1" applyAlignment="1">
      <alignment horizontal="right" vertical="center" shrinkToFit="1"/>
    </xf>
    <xf numFmtId="166" fontId="14" fillId="0" borderId="1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right" vertical="center" shrinkToFit="1"/>
    </xf>
    <xf numFmtId="4" fontId="11" fillId="0" borderId="1" xfId="0" applyNumberFormat="1" applyFont="1" applyFill="1" applyBorder="1" applyAlignment="1">
      <alignment horizontal="right" vertical="center" shrinkToFit="1"/>
    </xf>
    <xf numFmtId="166" fontId="11" fillId="0" borderId="1" xfId="0" applyNumberFormat="1" applyFont="1" applyFill="1" applyBorder="1" applyAlignment="1">
      <alignment horizontal="right" vertical="center" shrinkToFit="1"/>
    </xf>
    <xf numFmtId="3" fontId="11" fillId="0" borderId="1" xfId="0" applyNumberFormat="1" applyFont="1" applyFill="1" applyBorder="1" applyAlignment="1">
      <alignment horizontal="right" vertical="center" shrinkToFit="1"/>
    </xf>
    <xf numFmtId="2" fontId="15" fillId="0" borderId="1" xfId="0" applyNumberFormat="1" applyFont="1" applyFill="1" applyBorder="1" applyAlignment="1">
      <alignment horizontal="right" vertical="center" shrinkToFit="1"/>
    </xf>
    <xf numFmtId="166" fontId="15" fillId="0" borderId="1" xfId="0" applyNumberFormat="1" applyFont="1" applyFill="1" applyBorder="1" applyAlignment="1">
      <alignment horizontal="right" vertical="center" shrinkToFit="1"/>
    </xf>
    <xf numFmtId="2" fontId="11" fillId="0" borderId="1" xfId="0" applyNumberFormat="1" applyFont="1" applyFill="1" applyBorder="1" applyAlignment="1">
      <alignment horizontal="right" vertical="center" shrinkToFit="1"/>
    </xf>
    <xf numFmtId="165" fontId="11" fillId="0" borderId="1" xfId="0" applyNumberFormat="1" applyFont="1" applyFill="1" applyBorder="1" applyAlignment="1">
      <alignment horizontal="right" vertical="center" shrinkToFit="1"/>
    </xf>
    <xf numFmtId="1" fontId="11" fillId="0" borderId="1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 shrinkToFit="1"/>
    </xf>
    <xf numFmtId="165" fontId="15" fillId="0" borderId="1" xfId="0" applyNumberFormat="1" applyFont="1" applyFill="1" applyBorder="1" applyAlignment="1">
      <alignment horizontal="right" vertical="center" shrinkToFit="1"/>
    </xf>
    <xf numFmtId="0" fontId="11" fillId="0" borderId="1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67" fontId="16" fillId="0" borderId="1" xfId="0" applyNumberFormat="1" applyFont="1" applyFill="1" applyBorder="1" applyAlignment="1">
      <alignment horizontal="right" vertical="center" shrinkToFit="1"/>
    </xf>
    <xf numFmtId="4" fontId="16" fillId="0" borderId="1" xfId="0" applyNumberFormat="1" applyFont="1" applyFill="1" applyBorder="1" applyAlignment="1">
      <alignment horizontal="right" vertical="center" shrinkToFit="1"/>
    </xf>
    <xf numFmtId="166" fontId="16" fillId="0" borderId="1" xfId="0" applyNumberFormat="1" applyFont="1" applyFill="1" applyBorder="1" applyAlignment="1">
      <alignment horizontal="right" vertical="center" shrinkToFit="1"/>
    </xf>
    <xf numFmtId="0" fontId="18" fillId="0" borderId="1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right" vertical="center" shrinkToFit="1"/>
    </xf>
    <xf numFmtId="0" fontId="20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right" vertical="center" shrinkToFit="1"/>
    </xf>
    <xf numFmtId="165" fontId="16" fillId="0" borderId="1" xfId="0" applyNumberFormat="1" applyFont="1" applyFill="1" applyBorder="1" applyAlignment="1">
      <alignment horizontal="right" vertical="center" shrinkToFit="1"/>
    </xf>
    <xf numFmtId="2" fontId="16" fillId="0" borderId="16" xfId="0" applyNumberFormat="1" applyFont="1" applyFill="1" applyBorder="1" applyAlignment="1">
      <alignment horizontal="right" vertical="center"/>
    </xf>
    <xf numFmtId="168" fontId="16" fillId="0" borderId="1" xfId="0" applyNumberFormat="1" applyFont="1" applyFill="1" applyBorder="1" applyAlignment="1">
      <alignment horizontal="right" vertical="center" shrinkToFit="1"/>
    </xf>
    <xf numFmtId="2" fontId="16" fillId="0" borderId="0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right" vertical="center" wrapText="1"/>
    </xf>
    <xf numFmtId="169" fontId="11" fillId="0" borderId="1" xfId="0" applyNumberFormat="1" applyFont="1" applyFill="1" applyBorder="1" applyAlignment="1">
      <alignment horizontal="right" vertical="center" shrinkToFit="1"/>
    </xf>
    <xf numFmtId="0" fontId="2" fillId="0" borderId="1" xfId="0" quotePrefix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right" vertical="center" wrapText="1"/>
    </xf>
    <xf numFmtId="168" fontId="15" fillId="0" borderId="1" xfId="0" applyNumberFormat="1" applyFont="1" applyFill="1" applyBorder="1" applyAlignment="1">
      <alignment horizontal="right" vertical="center" shrinkToFit="1"/>
    </xf>
    <xf numFmtId="2" fontId="11" fillId="0" borderId="19" xfId="0" applyNumberFormat="1" applyFont="1" applyFill="1" applyBorder="1" applyAlignment="1">
      <alignment horizontal="right" vertical="center"/>
    </xf>
    <xf numFmtId="170" fontId="11" fillId="0" borderId="19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 shrinkToFit="1"/>
    </xf>
    <xf numFmtId="2" fontId="11" fillId="0" borderId="20" xfId="0" applyNumberFormat="1" applyFont="1" applyFill="1" applyBorder="1" applyAlignment="1">
      <alignment horizontal="right" vertical="center"/>
    </xf>
    <xf numFmtId="2" fontId="11" fillId="0" borderId="21" xfId="0" applyNumberFormat="1" applyFont="1" applyFill="1" applyBorder="1" applyAlignment="1">
      <alignment horizontal="right" vertical="center"/>
    </xf>
    <xf numFmtId="0" fontId="14" fillId="0" borderId="1" xfId="0" quotePrefix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shrinkToFit="1"/>
    </xf>
    <xf numFmtId="0" fontId="6" fillId="0" borderId="13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167" fontId="6" fillId="0" borderId="13" xfId="0" applyNumberFormat="1" applyFont="1" applyFill="1" applyBorder="1" applyAlignment="1">
      <alignment horizontal="right" vertical="center" shrinkToFit="1"/>
    </xf>
    <xf numFmtId="167" fontId="6" fillId="0" borderId="15" xfId="0" applyNumberFormat="1" applyFont="1" applyFill="1" applyBorder="1" applyAlignment="1">
      <alignment horizontal="right" vertical="center" shrinkToFi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horizontal="right" vertical="center" shrinkToFit="1"/>
    </xf>
    <xf numFmtId="0" fontId="6" fillId="0" borderId="4" xfId="0" applyFont="1" applyFill="1" applyBorder="1" applyAlignment="1">
      <alignment horizontal="left" vertical="center"/>
    </xf>
    <xf numFmtId="10" fontId="6" fillId="0" borderId="4" xfId="0" applyNumberFormat="1" applyFont="1" applyFill="1" applyBorder="1" applyAlignment="1">
      <alignment horizontal="right" vertical="center" shrinkToFit="1"/>
    </xf>
    <xf numFmtId="172" fontId="6" fillId="0" borderId="1" xfId="1" applyNumberFormat="1" applyFont="1" applyFill="1" applyBorder="1" applyAlignment="1">
      <alignment horizontal="right" vertical="center"/>
    </xf>
    <xf numFmtId="172" fontId="4" fillId="0" borderId="0" xfId="0" applyNumberFormat="1" applyFont="1" applyFill="1" applyBorder="1" applyAlignment="1">
      <alignment horizontal="left" vertical="center"/>
    </xf>
    <xf numFmtId="3" fontId="6" fillId="0" borderId="24" xfId="0" applyNumberFormat="1" applyFont="1" applyFill="1" applyBorder="1" applyAlignment="1">
      <alignment horizontal="right" vertical="center" shrinkToFit="1"/>
    </xf>
    <xf numFmtId="3" fontId="6" fillId="0" borderId="13" xfId="0" applyNumberFormat="1" applyFont="1" applyFill="1" applyBorder="1" applyAlignment="1">
      <alignment horizontal="right" vertical="center" shrinkToFit="1"/>
    </xf>
    <xf numFmtId="3" fontId="21" fillId="0" borderId="24" xfId="0" applyNumberFormat="1" applyFont="1" applyFill="1" applyBorder="1" applyAlignment="1">
      <alignment horizontal="right" vertical="center" shrinkToFit="1"/>
    </xf>
    <xf numFmtId="0" fontId="6" fillId="0" borderId="26" xfId="0" applyFont="1" applyFill="1" applyBorder="1" applyAlignment="1">
      <alignment horizontal="left" vertical="center"/>
    </xf>
    <xf numFmtId="165" fontId="6" fillId="0" borderId="27" xfId="0" applyNumberFormat="1" applyFont="1" applyFill="1" applyBorder="1" applyAlignment="1">
      <alignment horizontal="right" vertical="center" shrinkToFit="1"/>
    </xf>
    <xf numFmtId="165" fontId="6" fillId="0" borderId="4" xfId="0" applyNumberFormat="1" applyFont="1" applyFill="1" applyBorder="1" applyAlignment="1">
      <alignment horizontal="right" vertical="center" shrinkToFit="1"/>
    </xf>
    <xf numFmtId="165" fontId="6" fillId="0" borderId="1" xfId="0" applyNumberFormat="1" applyFont="1" applyFill="1" applyBorder="1" applyAlignment="1">
      <alignment horizontal="right" vertical="center"/>
    </xf>
    <xf numFmtId="10" fontId="6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 shrinkToFit="1"/>
    </xf>
    <xf numFmtId="1" fontId="6" fillId="0" borderId="1" xfId="0" applyNumberFormat="1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right" vertical="center" shrinkToFit="1"/>
    </xf>
    <xf numFmtId="1" fontId="5" fillId="0" borderId="1" xfId="0" applyNumberFormat="1" applyFont="1" applyFill="1" applyBorder="1" applyAlignment="1">
      <alignment vertical="center" shrinkToFit="1"/>
    </xf>
    <xf numFmtId="10" fontId="5" fillId="0" borderId="1" xfId="0" applyNumberFormat="1" applyFont="1" applyFill="1" applyBorder="1" applyAlignment="1">
      <alignment horizontal="right" vertical="center" shrinkToFit="1"/>
    </xf>
    <xf numFmtId="171" fontId="3" fillId="0" borderId="1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vertical="center" shrinkToFit="1"/>
    </xf>
    <xf numFmtId="3" fontId="5" fillId="0" borderId="1" xfId="0" applyNumberFormat="1" applyFont="1" applyFill="1" applyBorder="1" applyAlignment="1">
      <alignment horizontal="right" vertical="center" shrinkToFit="1"/>
    </xf>
    <xf numFmtId="3" fontId="5" fillId="0" borderId="1" xfId="0" applyNumberFormat="1" applyFont="1" applyFill="1" applyBorder="1" applyAlignment="1">
      <alignment vertical="center" shrinkToFit="1"/>
    </xf>
    <xf numFmtId="10" fontId="8" fillId="0" borderId="1" xfId="0" applyNumberFormat="1" applyFont="1" applyFill="1" applyBorder="1" applyAlignment="1">
      <alignment horizontal="right" vertical="center" shrinkToFit="1"/>
    </xf>
    <xf numFmtId="164" fontId="3" fillId="0" borderId="1" xfId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0" fontId="14" fillId="0" borderId="0" xfId="0" quotePrefix="1" applyFont="1" applyFill="1" applyBorder="1" applyAlignment="1">
      <alignment horizontal="center" vertical="center"/>
    </xf>
    <xf numFmtId="0" fontId="14" fillId="0" borderId="0" xfId="0" quotePrefix="1" applyFont="1" applyFill="1" applyBorder="1" applyAlignment="1">
      <alignment horizontal="center" vertical="center" wrapText="1"/>
    </xf>
    <xf numFmtId="0" fontId="14" fillId="0" borderId="2" xfId="0" quotePrefix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9" xfId="0" quotePrefix="1" applyFont="1" applyFill="1" applyBorder="1" applyAlignment="1">
      <alignment horizontal="center" vertical="center" wrapText="1"/>
    </xf>
    <xf numFmtId="1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1" fillId="0" borderId="13" xfId="0" quotePrefix="1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15" xfId="0" applyFont="1" applyFill="1" applyBorder="1" applyAlignment="1">
      <alignment horizontal="left" vertical="center" wrapText="1"/>
    </xf>
    <xf numFmtId="1" fontId="15" fillId="0" borderId="13" xfId="0" applyNumberFormat="1" applyFont="1" applyFill="1" applyBorder="1" applyAlignment="1">
      <alignment horizontal="center" vertical="center" shrinkToFit="1"/>
    </xf>
    <xf numFmtId="1" fontId="15" fillId="0" borderId="14" xfId="0" applyNumberFormat="1" applyFont="1" applyFill="1" applyBorder="1" applyAlignment="1">
      <alignment horizontal="center" vertical="center" shrinkToFit="1"/>
    </xf>
    <xf numFmtId="1" fontId="15" fillId="0" borderId="15" xfId="0" applyNumberFormat="1" applyFont="1" applyFill="1" applyBorder="1" applyAlignment="1">
      <alignment horizontal="center" vertical="center" shrinkToFit="1"/>
    </xf>
    <xf numFmtId="0" fontId="15" fillId="0" borderId="11" xfId="0" quotePrefix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right" vertical="center" shrinkToFit="1"/>
    </xf>
    <xf numFmtId="165" fontId="6" fillId="0" borderId="15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165" fontId="3" fillId="0" borderId="13" xfId="0" applyNumberFormat="1" applyFont="1" applyFill="1" applyBorder="1" applyAlignment="1">
      <alignment horizontal="right" vertical="center" shrinkToFit="1"/>
    </xf>
    <xf numFmtId="165" fontId="3" fillId="0" borderId="15" xfId="0" applyNumberFormat="1" applyFont="1" applyFill="1" applyBorder="1" applyAlignment="1">
      <alignment horizontal="right" vertical="center" shrinkToFit="1"/>
    </xf>
    <xf numFmtId="165" fontId="5" fillId="0" borderId="13" xfId="0" applyNumberFormat="1" applyFont="1" applyFill="1" applyBorder="1" applyAlignment="1">
      <alignment horizontal="right" vertical="center" shrinkToFit="1"/>
    </xf>
    <xf numFmtId="165" fontId="5" fillId="0" borderId="15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167" fontId="3" fillId="0" borderId="13" xfId="0" applyNumberFormat="1" applyFont="1" applyFill="1" applyBorder="1" applyAlignment="1">
      <alignment horizontal="right" vertical="center" shrinkToFit="1"/>
    </xf>
    <xf numFmtId="167" fontId="3" fillId="0" borderId="15" xfId="0" applyNumberFormat="1" applyFont="1" applyFill="1" applyBorder="1" applyAlignment="1">
      <alignment horizontal="right" vertical="center" shrinkToFit="1"/>
    </xf>
    <xf numFmtId="167" fontId="6" fillId="0" borderId="13" xfId="0" applyNumberFormat="1" applyFont="1" applyFill="1" applyBorder="1" applyAlignment="1">
      <alignment horizontal="right" vertical="center" shrinkToFit="1"/>
    </xf>
    <xf numFmtId="167" fontId="6" fillId="0" borderId="15" xfId="0" applyNumberFormat="1" applyFont="1" applyFill="1" applyBorder="1" applyAlignment="1">
      <alignment horizontal="right" vertical="center" shrinkToFit="1"/>
    </xf>
    <xf numFmtId="2" fontId="3" fillId="0" borderId="13" xfId="0" applyNumberFormat="1" applyFont="1" applyFill="1" applyBorder="1" applyAlignment="1">
      <alignment horizontal="right" vertical="center" shrinkToFit="1"/>
    </xf>
    <xf numFmtId="2" fontId="3" fillId="0" borderId="15" xfId="0" applyNumberFormat="1" applyFont="1" applyFill="1" applyBorder="1" applyAlignment="1">
      <alignment horizontal="right" vertical="center" shrinkToFit="1"/>
    </xf>
    <xf numFmtId="2" fontId="6" fillId="0" borderId="13" xfId="0" applyNumberFormat="1" applyFont="1" applyFill="1" applyBorder="1" applyAlignment="1">
      <alignment horizontal="right" vertical="center" shrinkToFit="1"/>
    </xf>
    <xf numFmtId="2" fontId="6" fillId="0" borderId="15" xfId="0" applyNumberFormat="1" applyFont="1" applyFill="1" applyBorder="1" applyAlignment="1">
      <alignment horizontal="right" vertical="center" shrinkToFit="1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17" xfId="0" quotePrefix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1" fillId="0" borderId="3" xfId="0" quotePrefix="1" applyFont="1" applyFill="1" applyBorder="1" applyAlignment="1">
      <alignment horizontal="center" vertical="center" wrapText="1"/>
    </xf>
    <xf numFmtId="0" fontId="11" fillId="0" borderId="4" xfId="0" quotePrefix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quotePrefix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quotePrefix="1" applyFont="1" applyFill="1" applyBorder="1" applyAlignment="1">
      <alignment horizontal="center" vertical="center" wrapText="1"/>
    </xf>
    <xf numFmtId="0" fontId="3" fillId="0" borderId="15" xfId="0" quotePrefix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10" fillId="0" borderId="0" xfId="0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441324</xdr:colOff>
      <xdr:row>2</xdr:row>
      <xdr:rowOff>306387</xdr:rowOff>
    </xdr:from>
    <xdr:to>
      <xdr:col>12</xdr:col>
      <xdr:colOff>460374</xdr:colOff>
      <xdr:row>2</xdr:row>
      <xdr:rowOff>306387</xdr:rowOff>
    </xdr:to>
    <xdr:cxnSp macro="">
      <xdr:nvCxnSpPr>
        <xdr:cNvPr id="3" name="Straight Connector 2"/>
        <xdr:cNvCxnSpPr/>
      </xdr:nvCxnSpPr>
      <xdr:spPr>
        <a:xfrm>
          <a:off x="3560762" y="901700"/>
          <a:ext cx="161448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404811</xdr:colOff>
      <xdr:row>1</xdr:row>
      <xdr:rowOff>392905</xdr:rowOff>
    </xdr:from>
    <xdr:to>
      <xdr:col>10</xdr:col>
      <xdr:colOff>321467</xdr:colOff>
      <xdr:row>1</xdr:row>
      <xdr:rowOff>392905</xdr:rowOff>
    </xdr:to>
    <xdr:cxnSp macro="">
      <xdr:nvCxnSpPr>
        <xdr:cNvPr id="3" name="Straight Connector 2"/>
        <xdr:cNvCxnSpPr/>
      </xdr:nvCxnSpPr>
      <xdr:spPr>
        <a:xfrm>
          <a:off x="4238624" y="892968"/>
          <a:ext cx="158353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3"/>
  <sheetViews>
    <sheetView view="pageBreakPreview" zoomScale="110" zoomScaleSheetLayoutView="110" workbookViewId="0">
      <selection activeCell="O8" sqref="O8"/>
    </sheetView>
  </sheetViews>
  <sheetFormatPr defaultRowHeight="12.75" x14ac:dyDescent="0.2"/>
  <cols>
    <col min="1" max="1" width="5.5" style="16" customWidth="1"/>
    <col min="2" max="2" width="7.83203125" style="9" customWidth="1"/>
    <col min="3" max="3" width="20.5" style="9" customWidth="1"/>
    <col min="4" max="4" width="19.6640625" style="9" customWidth="1"/>
    <col min="5" max="5" width="9.33203125" style="9" customWidth="1"/>
    <col min="6" max="7" width="9.5" style="9" hidden="1" customWidth="1"/>
    <col min="8" max="8" width="9.33203125" style="9" hidden="1" customWidth="1"/>
    <col min="9" max="9" width="9.5" style="9" hidden="1" customWidth="1"/>
    <col min="10" max="10" width="9.1640625" style="9" customWidth="1"/>
    <col min="11" max="11" width="9.33203125" style="9" hidden="1" customWidth="1"/>
    <col min="12" max="14" width="9.5" style="9" customWidth="1"/>
    <col min="15" max="15" width="9.1640625" style="9" customWidth="1"/>
    <col min="16" max="16" width="9.33203125" style="9" hidden="1" customWidth="1"/>
    <col min="17" max="17" width="9.5" style="9" hidden="1" customWidth="1"/>
    <col min="18" max="18" width="9.33203125" style="9" hidden="1" customWidth="1"/>
    <col min="19" max="19" width="9.5" style="9" hidden="1" customWidth="1"/>
    <col min="20" max="20" width="9.1640625" style="9" customWidth="1"/>
    <col min="21" max="21" width="8.83203125" style="9" customWidth="1"/>
    <col min="22" max="22" width="8.33203125" style="9" customWidth="1"/>
    <col min="23" max="23" width="15.33203125" style="9" customWidth="1"/>
    <col min="24" max="24" width="5.33203125" style="9" customWidth="1"/>
    <col min="25" max="16384" width="9.33203125" style="9"/>
  </cols>
  <sheetData>
    <row r="1" spans="1:24" ht="12.75" customHeight="1" x14ac:dyDescent="0.2">
      <c r="R1" s="222" t="s">
        <v>498</v>
      </c>
      <c r="S1" s="222"/>
      <c r="T1" s="222"/>
      <c r="U1" s="222"/>
      <c r="V1" s="222"/>
      <c r="W1" s="222"/>
    </row>
    <row r="2" spans="1:24" ht="34.5" customHeight="1" x14ac:dyDescent="0.2">
      <c r="A2" s="223" t="s">
        <v>566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123"/>
    </row>
    <row r="3" spans="1:24" ht="30.75" customHeight="1" x14ac:dyDescent="0.2">
      <c r="A3" s="255" t="s">
        <v>585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123"/>
    </row>
    <row r="4" spans="1:24" ht="24.2" customHeight="1" x14ac:dyDescent="0.2">
      <c r="A4" s="256" t="s">
        <v>499</v>
      </c>
      <c r="B4" s="257" t="s">
        <v>26</v>
      </c>
      <c r="C4" s="258"/>
      <c r="D4" s="259"/>
      <c r="E4" s="256" t="s">
        <v>27</v>
      </c>
      <c r="F4" s="256" t="s">
        <v>500</v>
      </c>
      <c r="G4" s="227" t="s">
        <v>29</v>
      </c>
      <c r="H4" s="228"/>
      <c r="I4" s="229"/>
      <c r="J4" s="224" t="s">
        <v>567</v>
      </c>
      <c r="K4" s="227" t="s">
        <v>501</v>
      </c>
      <c r="L4" s="228"/>
      <c r="M4" s="228"/>
      <c r="N4" s="228"/>
      <c r="O4" s="229"/>
      <c r="P4" s="227" t="s">
        <v>1</v>
      </c>
      <c r="Q4" s="228"/>
      <c r="R4" s="228"/>
      <c r="S4" s="229"/>
      <c r="T4" s="231" t="s">
        <v>1</v>
      </c>
      <c r="U4" s="232"/>
      <c r="V4" s="233"/>
      <c r="W4" s="224" t="s">
        <v>571</v>
      </c>
    </row>
    <row r="5" spans="1:24" ht="24.2" customHeight="1" x14ac:dyDescent="0.2">
      <c r="A5" s="225"/>
      <c r="B5" s="260"/>
      <c r="C5" s="237"/>
      <c r="D5" s="261"/>
      <c r="E5" s="225"/>
      <c r="F5" s="225"/>
      <c r="G5" s="256" t="s">
        <v>502</v>
      </c>
      <c r="H5" s="256" t="s">
        <v>503</v>
      </c>
      <c r="I5" s="256" t="s">
        <v>0</v>
      </c>
      <c r="J5" s="225"/>
      <c r="K5" s="265" t="s">
        <v>562</v>
      </c>
      <c r="L5" s="256" t="s">
        <v>502</v>
      </c>
      <c r="M5" s="256" t="s">
        <v>503</v>
      </c>
      <c r="N5" s="224" t="s">
        <v>568</v>
      </c>
      <c r="O5" s="224" t="s">
        <v>0</v>
      </c>
      <c r="P5" s="265" t="s">
        <v>563</v>
      </c>
      <c r="Q5" s="227" t="s">
        <v>504</v>
      </c>
      <c r="R5" s="229"/>
      <c r="S5" s="265" t="s">
        <v>564</v>
      </c>
      <c r="T5" s="234" t="s">
        <v>569</v>
      </c>
      <c r="U5" s="234" t="s">
        <v>570</v>
      </c>
      <c r="V5" s="234" t="s">
        <v>2</v>
      </c>
      <c r="W5" s="225"/>
    </row>
    <row r="6" spans="1:24" ht="66.75" customHeight="1" x14ac:dyDescent="0.2">
      <c r="A6" s="226"/>
      <c r="B6" s="262"/>
      <c r="C6" s="263"/>
      <c r="D6" s="264"/>
      <c r="E6" s="226"/>
      <c r="F6" s="226"/>
      <c r="G6" s="226"/>
      <c r="H6" s="226"/>
      <c r="I6" s="226"/>
      <c r="J6" s="226"/>
      <c r="K6" s="266"/>
      <c r="L6" s="226"/>
      <c r="M6" s="226"/>
      <c r="N6" s="226"/>
      <c r="O6" s="230"/>
      <c r="P6" s="266"/>
      <c r="Q6" s="124" t="s">
        <v>505</v>
      </c>
      <c r="R6" s="124" t="s">
        <v>506</v>
      </c>
      <c r="S6" s="266"/>
      <c r="T6" s="230"/>
      <c r="U6" s="230"/>
      <c r="V6" s="230"/>
      <c r="W6" s="226"/>
    </row>
    <row r="7" spans="1:24" s="15" customFormat="1" ht="17.100000000000001" customHeight="1" x14ac:dyDescent="0.2">
      <c r="A7" s="125">
        <v>1</v>
      </c>
      <c r="B7" s="252">
        <v>2</v>
      </c>
      <c r="C7" s="253"/>
      <c r="D7" s="254"/>
      <c r="E7" s="125">
        <v>3</v>
      </c>
      <c r="F7" s="125">
        <v>4</v>
      </c>
      <c r="G7" s="125">
        <v>5</v>
      </c>
      <c r="H7" s="125">
        <v>6</v>
      </c>
      <c r="I7" s="125">
        <v>7</v>
      </c>
      <c r="J7" s="125">
        <v>4</v>
      </c>
      <c r="K7" s="125">
        <v>8</v>
      </c>
      <c r="L7" s="125">
        <v>5</v>
      </c>
      <c r="M7" s="125">
        <v>6</v>
      </c>
      <c r="N7" s="125">
        <v>7</v>
      </c>
      <c r="O7" s="125">
        <v>8</v>
      </c>
      <c r="P7" s="126" t="s">
        <v>507</v>
      </c>
      <c r="Q7" s="126" t="s">
        <v>508</v>
      </c>
      <c r="R7" s="126" t="s">
        <v>509</v>
      </c>
      <c r="S7" s="126" t="s">
        <v>510</v>
      </c>
      <c r="T7" s="127" t="s">
        <v>9</v>
      </c>
      <c r="U7" s="126" t="s">
        <v>3</v>
      </c>
      <c r="V7" s="126" t="s">
        <v>4</v>
      </c>
      <c r="W7" s="126">
        <v>12</v>
      </c>
    </row>
    <row r="8" spans="1:24" ht="29.25" customHeight="1" x14ac:dyDescent="0.2">
      <c r="A8" s="128">
        <v>1</v>
      </c>
      <c r="B8" s="246" t="s">
        <v>511</v>
      </c>
      <c r="C8" s="247"/>
      <c r="D8" s="248"/>
      <c r="E8" s="124" t="s">
        <v>261</v>
      </c>
      <c r="F8" s="129">
        <v>40</v>
      </c>
      <c r="G8" s="7"/>
      <c r="H8" s="129">
        <v>43</v>
      </c>
      <c r="I8" s="129">
        <v>43</v>
      </c>
      <c r="J8" s="129"/>
      <c r="K8" s="129">
        <v>47</v>
      </c>
      <c r="L8" s="7"/>
      <c r="M8" s="129">
        <v>47</v>
      </c>
      <c r="N8" s="129"/>
      <c r="O8" s="129">
        <v>47</v>
      </c>
      <c r="P8" s="130">
        <v>1.075</v>
      </c>
      <c r="Q8" s="7"/>
      <c r="R8" s="130">
        <v>1</v>
      </c>
      <c r="S8" s="130">
        <v>1.093</v>
      </c>
      <c r="T8" s="130"/>
      <c r="U8" s="130"/>
      <c r="V8" s="130">
        <f>O8/M8</f>
        <v>1</v>
      </c>
      <c r="W8" s="1"/>
    </row>
    <row r="9" spans="1:24" ht="21.75" customHeight="1" x14ac:dyDescent="0.2">
      <c r="A9" s="128">
        <v>2</v>
      </c>
      <c r="B9" s="246" t="s">
        <v>512</v>
      </c>
      <c r="C9" s="247"/>
      <c r="D9" s="24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45"/>
    </row>
    <row r="10" spans="1:24" ht="21.75" customHeight="1" x14ac:dyDescent="0.2">
      <c r="A10" s="131" t="s">
        <v>5</v>
      </c>
      <c r="B10" s="238" t="s">
        <v>513</v>
      </c>
      <c r="C10" s="239"/>
      <c r="D10" s="240"/>
      <c r="E10" s="131" t="s">
        <v>43</v>
      </c>
      <c r="F10" s="132">
        <v>31600</v>
      </c>
      <c r="G10" s="132">
        <v>28930</v>
      </c>
      <c r="H10" s="132">
        <v>28950</v>
      </c>
      <c r="I10" s="132">
        <v>30536.2</v>
      </c>
      <c r="J10" s="132">
        <v>13696.87</v>
      </c>
      <c r="K10" s="149">
        <v>27600</v>
      </c>
      <c r="L10" s="132">
        <v>28000</v>
      </c>
      <c r="M10" s="132">
        <v>28000</v>
      </c>
      <c r="N10" s="132">
        <v>12711.79</v>
      </c>
      <c r="O10" s="132">
        <v>28891.59</v>
      </c>
      <c r="P10" s="151">
        <v>0.96599999999999997</v>
      </c>
      <c r="Q10" s="151">
        <v>1.056</v>
      </c>
      <c r="R10" s="151">
        <v>1.0549999999999999</v>
      </c>
      <c r="S10" s="151">
        <v>0.91700000000000004</v>
      </c>
      <c r="T10" s="134">
        <f>N10/J10</f>
        <v>0.92807991898879083</v>
      </c>
      <c r="U10" s="134">
        <f>N10/M10</f>
        <v>0.45399250000000002</v>
      </c>
      <c r="V10" s="134">
        <f>O10/M10</f>
        <v>1.0318425</v>
      </c>
      <c r="W10" s="152"/>
    </row>
    <row r="11" spans="1:24" ht="39.75" customHeight="1" x14ac:dyDescent="0.2">
      <c r="A11" s="131" t="s">
        <v>5</v>
      </c>
      <c r="B11" s="238" t="s">
        <v>514</v>
      </c>
      <c r="C11" s="239"/>
      <c r="D11" s="240"/>
      <c r="E11" s="131" t="s">
        <v>46</v>
      </c>
      <c r="F11" s="133">
        <v>3248</v>
      </c>
      <c r="G11" s="133">
        <v>3332.68</v>
      </c>
      <c r="H11" s="133">
        <v>3333</v>
      </c>
      <c r="I11" s="133">
        <v>3368.87</v>
      </c>
      <c r="J11" s="132">
        <v>3355.7</v>
      </c>
      <c r="K11" s="150">
        <v>3392.4</v>
      </c>
      <c r="L11" s="132">
        <v>3455</v>
      </c>
      <c r="M11" s="132">
        <v>3455.87</v>
      </c>
      <c r="N11" s="132">
        <v>3411.17</v>
      </c>
      <c r="O11" s="132">
        <v>3411.17</v>
      </c>
      <c r="P11" s="151">
        <v>1.0369999999999999</v>
      </c>
      <c r="Q11" s="151">
        <v>1.0109999999999999</v>
      </c>
      <c r="R11" s="151">
        <v>1.0109999999999999</v>
      </c>
      <c r="S11" s="151">
        <v>1.026</v>
      </c>
      <c r="T11" s="134">
        <f t="shared" ref="T11:T15" si="0">N11/J11</f>
        <v>1.0165300831421165</v>
      </c>
      <c r="U11" s="134">
        <f t="shared" ref="U11:U15" si="1">N11/M11</f>
        <v>0.98706548568088504</v>
      </c>
      <c r="V11" s="134">
        <f t="shared" ref="V11:V15" si="2">O11/M11</f>
        <v>0.98706548568088504</v>
      </c>
      <c r="W11" s="11" t="s">
        <v>575</v>
      </c>
    </row>
    <row r="12" spans="1:24" ht="21.75" customHeight="1" x14ac:dyDescent="0.2">
      <c r="A12" s="126" t="s">
        <v>6</v>
      </c>
      <c r="B12" s="249" t="s">
        <v>515</v>
      </c>
      <c r="C12" s="250"/>
      <c r="D12" s="251"/>
      <c r="E12" s="126" t="s">
        <v>46</v>
      </c>
      <c r="F12" s="136">
        <v>91.8</v>
      </c>
      <c r="G12" s="136">
        <v>85</v>
      </c>
      <c r="H12" s="136">
        <v>85</v>
      </c>
      <c r="I12" s="136">
        <v>120.87</v>
      </c>
      <c r="J12" s="136">
        <v>120.9</v>
      </c>
      <c r="K12" s="153">
        <v>80</v>
      </c>
      <c r="L12" s="136">
        <v>85</v>
      </c>
      <c r="M12" s="136">
        <v>87</v>
      </c>
      <c r="N12" s="136">
        <v>72.3</v>
      </c>
      <c r="O12" s="136">
        <v>72.3</v>
      </c>
      <c r="P12" s="137">
        <v>1.3169999999999999</v>
      </c>
      <c r="Q12" s="137">
        <v>1.4219999999999999</v>
      </c>
      <c r="R12" s="137">
        <v>1.4219999999999999</v>
      </c>
      <c r="S12" s="137">
        <v>0.72</v>
      </c>
      <c r="T12" s="134"/>
      <c r="U12" s="134">
        <f t="shared" si="1"/>
        <v>0.83103448275862069</v>
      </c>
      <c r="V12" s="134">
        <f>O12/M12</f>
        <v>0.83103448275862069</v>
      </c>
      <c r="W12" s="154"/>
    </row>
    <row r="13" spans="1:24" ht="21.75" customHeight="1" x14ac:dyDescent="0.2">
      <c r="A13" s="131" t="s">
        <v>5</v>
      </c>
      <c r="B13" s="238" t="s">
        <v>94</v>
      </c>
      <c r="C13" s="239"/>
      <c r="D13" s="240"/>
      <c r="E13" s="131" t="s">
        <v>8</v>
      </c>
      <c r="F13" s="138">
        <v>42.77</v>
      </c>
      <c r="G13" s="138">
        <v>42.2</v>
      </c>
      <c r="H13" s="138">
        <v>43.1</v>
      </c>
      <c r="I13" s="138">
        <v>43.25</v>
      </c>
      <c r="J13" s="138">
        <v>42.77</v>
      </c>
      <c r="K13" s="155">
        <v>42.5</v>
      </c>
      <c r="L13" s="139">
        <v>43.4</v>
      </c>
      <c r="M13" s="138">
        <v>43.4</v>
      </c>
      <c r="N13" s="138">
        <v>43.27</v>
      </c>
      <c r="O13" s="138">
        <v>43.4</v>
      </c>
      <c r="P13" s="138">
        <v>0.48</v>
      </c>
      <c r="Q13" s="138">
        <v>1.05</v>
      </c>
      <c r="R13" s="138">
        <v>0.15</v>
      </c>
      <c r="S13" s="138">
        <v>0.15</v>
      </c>
      <c r="T13" s="12">
        <f>N13-J13</f>
        <v>0.5</v>
      </c>
      <c r="U13" s="12">
        <f>N13-M13</f>
        <v>-0.12999999999999545</v>
      </c>
      <c r="V13" s="12">
        <f>O13-M13</f>
        <v>0</v>
      </c>
      <c r="W13" s="11" t="s">
        <v>10</v>
      </c>
    </row>
    <row r="14" spans="1:24" ht="21.75" customHeight="1" x14ac:dyDescent="0.2">
      <c r="A14" s="131" t="s">
        <v>5</v>
      </c>
      <c r="B14" s="238" t="s">
        <v>75</v>
      </c>
      <c r="C14" s="239"/>
      <c r="D14" s="240"/>
      <c r="E14" s="131" t="s">
        <v>8</v>
      </c>
      <c r="F14" s="138">
        <v>8.2799999999999994</v>
      </c>
      <c r="G14" s="138">
        <v>5.28</v>
      </c>
      <c r="H14" s="138">
        <v>5.57</v>
      </c>
      <c r="I14" s="138">
        <v>7.45</v>
      </c>
      <c r="J14" s="155"/>
      <c r="K14" s="155">
        <v>5.5</v>
      </c>
      <c r="L14" s="138">
        <v>5.13</v>
      </c>
      <c r="M14" s="138">
        <v>5.13</v>
      </c>
      <c r="N14" s="138"/>
      <c r="O14" s="138">
        <v>5.58</v>
      </c>
      <c r="P14" s="158">
        <v>-0.83</v>
      </c>
      <c r="Q14" s="155">
        <v>2.17</v>
      </c>
      <c r="R14" s="155">
        <v>1.88</v>
      </c>
      <c r="S14" s="158">
        <v>-2.3199999999999998</v>
      </c>
      <c r="T14" s="159"/>
      <c r="U14" s="157"/>
      <c r="V14" s="157"/>
      <c r="W14" s="11" t="s">
        <v>10</v>
      </c>
    </row>
    <row r="15" spans="1:24" ht="21.75" customHeight="1" x14ac:dyDescent="0.2">
      <c r="A15" s="131" t="s">
        <v>5</v>
      </c>
      <c r="B15" s="238" t="s">
        <v>494</v>
      </c>
      <c r="C15" s="239"/>
      <c r="D15" s="240"/>
      <c r="E15" s="131" t="s">
        <v>113</v>
      </c>
      <c r="F15" s="140">
        <v>9</v>
      </c>
      <c r="G15" s="7"/>
      <c r="H15" s="140">
        <v>9</v>
      </c>
      <c r="I15" s="140">
        <v>9</v>
      </c>
      <c r="J15" s="140">
        <v>9</v>
      </c>
      <c r="K15" s="140">
        <v>9</v>
      </c>
      <c r="L15" s="140">
        <v>9</v>
      </c>
      <c r="M15" s="140">
        <v>9</v>
      </c>
      <c r="N15" s="140">
        <v>9</v>
      </c>
      <c r="O15" s="140">
        <v>9</v>
      </c>
      <c r="P15" s="134">
        <v>1</v>
      </c>
      <c r="Q15" s="7"/>
      <c r="R15" s="134">
        <v>1</v>
      </c>
      <c r="S15" s="134">
        <v>1</v>
      </c>
      <c r="T15" s="134">
        <f t="shared" si="0"/>
        <v>1</v>
      </c>
      <c r="U15" s="134">
        <f t="shared" si="1"/>
        <v>1</v>
      </c>
      <c r="V15" s="134">
        <f t="shared" si="2"/>
        <v>1</v>
      </c>
      <c r="W15" s="152"/>
    </row>
    <row r="16" spans="1:24" ht="21.75" customHeight="1" x14ac:dyDescent="0.2">
      <c r="A16" s="131" t="s">
        <v>5</v>
      </c>
      <c r="B16" s="238" t="s">
        <v>495</v>
      </c>
      <c r="C16" s="239"/>
      <c r="D16" s="240"/>
      <c r="E16" s="131" t="s">
        <v>8</v>
      </c>
      <c r="F16" s="139">
        <v>100</v>
      </c>
      <c r="G16" s="7"/>
      <c r="H16" s="139">
        <v>100</v>
      </c>
      <c r="I16" s="139">
        <v>100</v>
      </c>
      <c r="J16" s="139">
        <v>100</v>
      </c>
      <c r="K16" s="139">
        <v>100</v>
      </c>
      <c r="L16" s="139">
        <v>100</v>
      </c>
      <c r="M16" s="139">
        <v>100</v>
      </c>
      <c r="N16" s="139">
        <v>100</v>
      </c>
      <c r="O16" s="139">
        <v>100</v>
      </c>
      <c r="P16" s="141" t="s">
        <v>5</v>
      </c>
      <c r="Q16" s="7"/>
      <c r="R16" s="141" t="s">
        <v>5</v>
      </c>
      <c r="S16" s="141" t="s">
        <v>5</v>
      </c>
      <c r="T16" s="12"/>
      <c r="U16" s="12"/>
      <c r="V16" s="13"/>
      <c r="W16" s="11" t="s">
        <v>10</v>
      </c>
    </row>
    <row r="17" spans="1:23" ht="31.5" customHeight="1" x14ac:dyDescent="0.2">
      <c r="A17" s="128">
        <v>3</v>
      </c>
      <c r="B17" s="246" t="s">
        <v>516</v>
      </c>
      <c r="C17" s="247"/>
      <c r="D17" s="248"/>
      <c r="E17" s="170" t="s">
        <v>261</v>
      </c>
      <c r="F17" s="142">
        <v>52634</v>
      </c>
      <c r="G17" s="142">
        <v>60400</v>
      </c>
      <c r="H17" s="142">
        <v>66000</v>
      </c>
      <c r="I17" s="142">
        <v>66800</v>
      </c>
      <c r="J17" s="142">
        <v>26193</v>
      </c>
      <c r="K17" s="142">
        <v>57000</v>
      </c>
      <c r="L17" s="142">
        <v>68000</v>
      </c>
      <c r="M17" s="142">
        <v>68300</v>
      </c>
      <c r="N17" s="142">
        <v>30379</v>
      </c>
      <c r="O17" s="142">
        <v>67500</v>
      </c>
      <c r="P17" s="130">
        <v>1.2689999999999999</v>
      </c>
      <c r="Q17" s="130">
        <v>1.1060000000000001</v>
      </c>
      <c r="R17" s="130">
        <v>1.012</v>
      </c>
      <c r="S17" s="130">
        <v>1.022</v>
      </c>
      <c r="T17" s="130">
        <f>N17/J17</f>
        <v>1.1598136906807162</v>
      </c>
      <c r="U17" s="130">
        <f>N17/M17</f>
        <v>0.44478770131771594</v>
      </c>
      <c r="V17" s="130">
        <f>O17/M17</f>
        <v>0.98828696925329429</v>
      </c>
      <c r="W17" s="147"/>
    </row>
    <row r="18" spans="1:23" ht="20.25" customHeight="1" x14ac:dyDescent="0.2">
      <c r="A18" s="128">
        <v>4</v>
      </c>
      <c r="B18" s="246" t="s">
        <v>517</v>
      </c>
      <c r="C18" s="247"/>
      <c r="D18" s="248"/>
      <c r="E18" s="7"/>
      <c r="F18" s="7"/>
      <c r="G18" s="7"/>
      <c r="H18" s="7"/>
      <c r="I18" s="7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8"/>
    </row>
    <row r="19" spans="1:23" ht="21.75" hidden="1" customHeight="1" x14ac:dyDescent="0.2">
      <c r="A19" s="131" t="s">
        <v>5</v>
      </c>
      <c r="B19" s="238" t="s">
        <v>518</v>
      </c>
      <c r="C19" s="239"/>
      <c r="D19" s="240"/>
      <c r="E19" s="131" t="s">
        <v>8</v>
      </c>
      <c r="F19" s="138">
        <v>22.98</v>
      </c>
      <c r="G19" s="7"/>
      <c r="H19" s="7"/>
      <c r="I19" s="138">
        <v>22.4</v>
      </c>
      <c r="J19" s="155"/>
      <c r="K19" s="146"/>
      <c r="L19" s="146"/>
      <c r="M19" s="155"/>
      <c r="N19" s="155"/>
      <c r="O19" s="155"/>
      <c r="P19" s="158">
        <v>-0.57999999999999996</v>
      </c>
      <c r="Q19" s="146"/>
      <c r="R19" s="146"/>
      <c r="S19" s="155">
        <v>2.89</v>
      </c>
      <c r="T19" s="155"/>
      <c r="U19" s="155"/>
      <c r="V19" s="155"/>
      <c r="W19" s="148"/>
    </row>
    <row r="20" spans="1:23" ht="21.75" customHeight="1" x14ac:dyDescent="0.2">
      <c r="A20" s="131" t="s">
        <v>5</v>
      </c>
      <c r="B20" s="238" t="s">
        <v>519</v>
      </c>
      <c r="C20" s="239"/>
      <c r="D20" s="240"/>
      <c r="E20" s="131" t="s">
        <v>520</v>
      </c>
      <c r="F20" s="138">
        <v>3.5</v>
      </c>
      <c r="G20" s="7"/>
      <c r="H20" s="138">
        <v>4.29</v>
      </c>
      <c r="I20" s="138">
        <v>4.29</v>
      </c>
      <c r="J20" s="138">
        <v>2.35</v>
      </c>
      <c r="K20" s="138">
        <v>5.38</v>
      </c>
      <c r="L20" s="7"/>
      <c r="M20" s="138">
        <v>5.38</v>
      </c>
      <c r="N20" s="138">
        <v>3.58</v>
      </c>
      <c r="O20" s="138">
        <v>5.38</v>
      </c>
      <c r="P20" s="134">
        <v>1.226</v>
      </c>
      <c r="Q20" s="7"/>
      <c r="R20" s="134">
        <v>1</v>
      </c>
      <c r="S20" s="134">
        <v>1.254</v>
      </c>
      <c r="T20" s="134">
        <f>N20/J20</f>
        <v>1.5234042553191489</v>
      </c>
      <c r="U20" s="134">
        <f>N20/M20</f>
        <v>0.66542750929368033</v>
      </c>
      <c r="V20" s="134">
        <f>O20/M20</f>
        <v>1</v>
      </c>
      <c r="W20" s="152"/>
    </row>
    <row r="21" spans="1:23" ht="21.75" customHeight="1" x14ac:dyDescent="0.2">
      <c r="A21" s="128">
        <v>5</v>
      </c>
      <c r="B21" s="246" t="s">
        <v>521</v>
      </c>
      <c r="C21" s="247"/>
      <c r="D21" s="248"/>
      <c r="E21" s="7"/>
      <c r="F21" s="7"/>
      <c r="G21" s="7"/>
      <c r="H21" s="7"/>
      <c r="I21" s="7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8"/>
    </row>
    <row r="22" spans="1:23" ht="29.25" customHeight="1" x14ac:dyDescent="0.2">
      <c r="A22" s="131" t="s">
        <v>5</v>
      </c>
      <c r="B22" s="238" t="s">
        <v>208</v>
      </c>
      <c r="C22" s="239"/>
      <c r="D22" s="240"/>
      <c r="E22" s="131" t="s">
        <v>8</v>
      </c>
      <c r="F22" s="139">
        <v>100</v>
      </c>
      <c r="G22" s="7"/>
      <c r="H22" s="139">
        <v>98.6</v>
      </c>
      <c r="I22" s="139">
        <v>100</v>
      </c>
      <c r="J22" s="139">
        <v>100</v>
      </c>
      <c r="K22" s="7"/>
      <c r="L22" s="139">
        <v>100</v>
      </c>
      <c r="M22" s="139">
        <v>100</v>
      </c>
      <c r="N22" s="139">
        <v>95.7</v>
      </c>
      <c r="O22" s="139">
        <v>95.7</v>
      </c>
      <c r="P22" s="141" t="s">
        <v>5</v>
      </c>
      <c r="Q22" s="7"/>
      <c r="R22" s="139">
        <v>1.4</v>
      </c>
      <c r="S22" s="141" t="s">
        <v>5</v>
      </c>
      <c r="T22" s="12">
        <f>N22-J22</f>
        <v>-4.2999999999999972</v>
      </c>
      <c r="U22" s="12">
        <f>N22-M22</f>
        <v>-4.2999999999999972</v>
      </c>
      <c r="V22" s="12">
        <f>O22-M22</f>
        <v>-4.2999999999999972</v>
      </c>
      <c r="W22" s="11" t="s">
        <v>10</v>
      </c>
    </row>
    <row r="23" spans="1:23" ht="26.25" customHeight="1" x14ac:dyDescent="0.2">
      <c r="A23" s="131" t="s">
        <v>5</v>
      </c>
      <c r="B23" s="245" t="s">
        <v>574</v>
      </c>
      <c r="C23" s="239"/>
      <c r="D23" s="240"/>
      <c r="E23" s="131" t="s">
        <v>8</v>
      </c>
      <c r="F23" s="139">
        <v>99.7</v>
      </c>
      <c r="G23" s="7"/>
      <c r="H23" s="139">
        <v>99.7</v>
      </c>
      <c r="I23" s="139">
        <v>99.7</v>
      </c>
      <c r="J23" s="139"/>
      <c r="K23" s="7"/>
      <c r="L23" s="139">
        <v>99.7</v>
      </c>
      <c r="M23" s="139">
        <v>99.7</v>
      </c>
      <c r="N23" s="139">
        <v>99.4</v>
      </c>
      <c r="O23" s="139">
        <v>99.4</v>
      </c>
      <c r="P23" s="141" t="s">
        <v>5</v>
      </c>
      <c r="Q23" s="7"/>
      <c r="R23" s="141" t="s">
        <v>5</v>
      </c>
      <c r="S23" s="141" t="s">
        <v>5</v>
      </c>
      <c r="T23" s="12"/>
      <c r="U23" s="12">
        <f t="shared" ref="U23" si="3">N23-M23</f>
        <v>-0.29999999999999716</v>
      </c>
      <c r="V23" s="12">
        <f>O23-M23</f>
        <v>-0.29999999999999716</v>
      </c>
      <c r="W23" s="11" t="s">
        <v>10</v>
      </c>
    </row>
    <row r="24" spans="1:23" ht="33.75" customHeight="1" x14ac:dyDescent="0.2">
      <c r="A24" s="131" t="s">
        <v>5</v>
      </c>
      <c r="B24" s="238" t="s">
        <v>497</v>
      </c>
      <c r="C24" s="239"/>
      <c r="D24" s="240"/>
      <c r="E24" s="131" t="s">
        <v>8</v>
      </c>
      <c r="F24" s="138">
        <v>97</v>
      </c>
      <c r="G24" s="7"/>
      <c r="H24" s="139">
        <v>97</v>
      </c>
      <c r="I24" s="139">
        <v>97</v>
      </c>
      <c r="J24" s="139">
        <v>100</v>
      </c>
      <c r="K24" s="7"/>
      <c r="L24" s="7"/>
      <c r="M24" s="139">
        <v>97</v>
      </c>
      <c r="N24" s="139">
        <v>100</v>
      </c>
      <c r="O24" s="139">
        <v>100</v>
      </c>
      <c r="P24" s="141" t="s">
        <v>5</v>
      </c>
      <c r="Q24" s="7"/>
      <c r="R24" s="141" t="s">
        <v>5</v>
      </c>
      <c r="S24" s="141" t="s">
        <v>5</v>
      </c>
      <c r="T24" s="12"/>
      <c r="U24" s="12">
        <f>N24-M24</f>
        <v>3</v>
      </c>
      <c r="V24" s="12">
        <f>O24-M24</f>
        <v>3</v>
      </c>
      <c r="W24" s="11" t="s">
        <v>10</v>
      </c>
    </row>
    <row r="25" spans="1:23" ht="26.25" customHeight="1" x14ac:dyDescent="0.2">
      <c r="A25" s="131" t="s">
        <v>5</v>
      </c>
      <c r="B25" s="238" t="s">
        <v>111</v>
      </c>
      <c r="C25" s="239"/>
      <c r="D25" s="240"/>
      <c r="E25" s="131" t="s">
        <v>8</v>
      </c>
      <c r="F25" s="139">
        <v>100</v>
      </c>
      <c r="G25" s="139">
        <v>85</v>
      </c>
      <c r="H25" s="139">
        <v>100</v>
      </c>
      <c r="I25" s="139">
        <v>100</v>
      </c>
      <c r="J25" s="139">
        <v>100</v>
      </c>
      <c r="K25" s="7"/>
      <c r="L25" s="139">
        <v>87</v>
      </c>
      <c r="M25" s="139">
        <v>100</v>
      </c>
      <c r="N25" s="139">
        <v>100</v>
      </c>
      <c r="O25" s="139">
        <v>100</v>
      </c>
      <c r="P25" s="141" t="s">
        <v>5</v>
      </c>
      <c r="Q25" s="139">
        <v>15</v>
      </c>
      <c r="R25" s="141" t="s">
        <v>5</v>
      </c>
      <c r="S25" s="141" t="s">
        <v>5</v>
      </c>
      <c r="T25" s="12"/>
      <c r="U25" s="12"/>
      <c r="V25" s="12"/>
      <c r="W25" s="11" t="s">
        <v>10</v>
      </c>
    </row>
    <row r="26" spans="1:23" s="15" customFormat="1" ht="21.75" customHeight="1" x14ac:dyDescent="0.2">
      <c r="A26" s="126" t="s">
        <v>6</v>
      </c>
      <c r="B26" s="249" t="s">
        <v>7</v>
      </c>
      <c r="C26" s="250"/>
      <c r="D26" s="251"/>
      <c r="E26" s="126" t="s">
        <v>8</v>
      </c>
      <c r="F26" s="136">
        <v>3.75</v>
      </c>
      <c r="G26" s="14"/>
      <c r="H26" s="143">
        <v>12</v>
      </c>
      <c r="I26" s="143">
        <v>12</v>
      </c>
      <c r="J26" s="143">
        <v>9.6999999999999993</v>
      </c>
      <c r="K26" s="143">
        <v>18</v>
      </c>
      <c r="L26" s="14"/>
      <c r="M26" s="143">
        <v>18</v>
      </c>
      <c r="N26" s="143">
        <v>24</v>
      </c>
      <c r="O26" s="143">
        <v>25</v>
      </c>
      <c r="P26" s="143">
        <v>8.3000000000000007</v>
      </c>
      <c r="Q26" s="14"/>
      <c r="R26" s="160" t="s">
        <v>5</v>
      </c>
      <c r="S26" s="143">
        <v>6</v>
      </c>
      <c r="T26" s="12">
        <f>N26-J26</f>
        <v>14.3</v>
      </c>
      <c r="U26" s="12">
        <f>N26-M26</f>
        <v>6</v>
      </c>
      <c r="V26" s="12">
        <f>O26-M26</f>
        <v>7</v>
      </c>
      <c r="W26" s="11" t="s">
        <v>10</v>
      </c>
    </row>
    <row r="27" spans="1:23" ht="21.75" customHeight="1" x14ac:dyDescent="0.2">
      <c r="A27" s="131" t="s">
        <v>5</v>
      </c>
      <c r="B27" s="238" t="s">
        <v>391</v>
      </c>
      <c r="C27" s="239"/>
      <c r="D27" s="240"/>
      <c r="E27" s="131" t="s">
        <v>8</v>
      </c>
      <c r="F27" s="139">
        <v>100</v>
      </c>
      <c r="G27" s="7"/>
      <c r="H27" s="139">
        <v>100</v>
      </c>
      <c r="I27" s="139">
        <v>100</v>
      </c>
      <c r="J27" s="139">
        <v>100</v>
      </c>
      <c r="K27" s="7"/>
      <c r="L27" s="139">
        <v>100</v>
      </c>
      <c r="M27" s="139">
        <v>100</v>
      </c>
      <c r="N27" s="139">
        <v>100</v>
      </c>
      <c r="O27" s="139">
        <v>100</v>
      </c>
      <c r="P27" s="141" t="s">
        <v>5</v>
      </c>
      <c r="Q27" s="7"/>
      <c r="R27" s="141" t="s">
        <v>5</v>
      </c>
      <c r="S27" s="141" t="s">
        <v>5</v>
      </c>
      <c r="T27" s="12"/>
      <c r="U27" s="12"/>
      <c r="V27" s="134"/>
      <c r="W27" s="162" t="s">
        <v>10</v>
      </c>
    </row>
    <row r="28" spans="1:23" ht="21.75" customHeight="1" x14ac:dyDescent="0.2">
      <c r="A28" s="131" t="s">
        <v>5</v>
      </c>
      <c r="B28" s="238" t="s">
        <v>296</v>
      </c>
      <c r="C28" s="239"/>
      <c r="D28" s="240"/>
      <c r="E28" s="131" t="s">
        <v>8</v>
      </c>
      <c r="F28" s="139">
        <v>100</v>
      </c>
      <c r="G28" s="7"/>
      <c r="H28" s="139">
        <v>100</v>
      </c>
      <c r="I28" s="139">
        <v>100</v>
      </c>
      <c r="J28" s="139">
        <v>100</v>
      </c>
      <c r="K28" s="7"/>
      <c r="L28" s="139">
        <v>100</v>
      </c>
      <c r="M28" s="139">
        <v>100</v>
      </c>
      <c r="N28" s="139">
        <v>100</v>
      </c>
      <c r="O28" s="139">
        <v>100</v>
      </c>
      <c r="P28" s="141" t="s">
        <v>5</v>
      </c>
      <c r="Q28" s="7"/>
      <c r="R28" s="141" t="s">
        <v>5</v>
      </c>
      <c r="S28" s="141" t="s">
        <v>5</v>
      </c>
      <c r="T28" s="12"/>
      <c r="U28" s="12"/>
      <c r="V28" s="134"/>
      <c r="W28" s="11" t="s">
        <v>10</v>
      </c>
    </row>
    <row r="29" spans="1:23" ht="21.75" customHeight="1" x14ac:dyDescent="0.2">
      <c r="A29" s="128">
        <v>6</v>
      </c>
      <c r="B29" s="246" t="s">
        <v>522</v>
      </c>
      <c r="C29" s="247"/>
      <c r="D29" s="248"/>
      <c r="E29" s="7"/>
      <c r="F29" s="7"/>
      <c r="G29" s="7"/>
      <c r="H29" s="7"/>
      <c r="I29" s="7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8"/>
    </row>
    <row r="30" spans="1:23" ht="30" customHeight="1" x14ac:dyDescent="0.2">
      <c r="A30" s="131" t="s">
        <v>5</v>
      </c>
      <c r="B30" s="238" t="s">
        <v>366</v>
      </c>
      <c r="C30" s="239"/>
      <c r="D30" s="240"/>
      <c r="E30" s="131" t="s">
        <v>113</v>
      </c>
      <c r="F30" s="140">
        <v>10</v>
      </c>
      <c r="G30" s="140">
        <v>10</v>
      </c>
      <c r="H30" s="140">
        <v>10</v>
      </c>
      <c r="I30" s="140">
        <v>10</v>
      </c>
      <c r="J30" s="140">
        <v>10</v>
      </c>
      <c r="K30" s="140">
        <v>10</v>
      </c>
      <c r="L30" s="140">
        <v>10</v>
      </c>
      <c r="M30" s="140">
        <v>10</v>
      </c>
      <c r="N30" s="140">
        <v>10</v>
      </c>
      <c r="O30" s="140">
        <v>10</v>
      </c>
      <c r="P30" s="134">
        <v>1</v>
      </c>
      <c r="Q30" s="134">
        <v>1</v>
      </c>
      <c r="R30" s="134">
        <v>1</v>
      </c>
      <c r="S30" s="134">
        <v>1</v>
      </c>
      <c r="T30" s="134">
        <f>N30/J30</f>
        <v>1</v>
      </c>
      <c r="U30" s="134">
        <f>N30/M30</f>
        <v>1</v>
      </c>
      <c r="V30" s="134">
        <f>O30/M30</f>
        <v>1</v>
      </c>
      <c r="W30" s="152"/>
    </row>
    <row r="31" spans="1:23" ht="40.5" customHeight="1" x14ac:dyDescent="0.2">
      <c r="A31" s="131" t="s">
        <v>5</v>
      </c>
      <c r="B31" s="238" t="s">
        <v>565</v>
      </c>
      <c r="C31" s="239"/>
      <c r="D31" s="240"/>
      <c r="E31" s="131" t="s">
        <v>8</v>
      </c>
      <c r="F31" s="139">
        <v>100</v>
      </c>
      <c r="G31" s="7"/>
      <c r="H31" s="139">
        <v>100</v>
      </c>
      <c r="I31" s="139">
        <v>100</v>
      </c>
      <c r="J31" s="139">
        <v>100</v>
      </c>
      <c r="K31" s="139">
        <v>100</v>
      </c>
      <c r="L31" s="139">
        <v>100</v>
      </c>
      <c r="M31" s="139">
        <v>100</v>
      </c>
      <c r="N31" s="139">
        <v>100</v>
      </c>
      <c r="O31" s="139">
        <v>100</v>
      </c>
      <c r="P31" s="141" t="s">
        <v>5</v>
      </c>
      <c r="Q31" s="7"/>
      <c r="R31" s="141" t="s">
        <v>5</v>
      </c>
      <c r="S31" s="141" t="s">
        <v>5</v>
      </c>
      <c r="T31" s="141"/>
      <c r="U31" s="141"/>
      <c r="V31" s="141"/>
      <c r="W31" s="11" t="s">
        <v>10</v>
      </c>
    </row>
    <row r="32" spans="1:23" ht="21.75" customHeight="1" x14ac:dyDescent="0.2">
      <c r="A32" s="131" t="s">
        <v>5</v>
      </c>
      <c r="B32" s="238" t="s">
        <v>372</v>
      </c>
      <c r="C32" s="239"/>
      <c r="D32" s="240"/>
      <c r="E32" s="131" t="s">
        <v>8</v>
      </c>
      <c r="F32" s="139">
        <v>99.5</v>
      </c>
      <c r="G32" s="7"/>
      <c r="H32" s="139">
        <v>99.7</v>
      </c>
      <c r="I32" s="139">
        <v>99.9</v>
      </c>
      <c r="J32" s="139"/>
      <c r="K32" s="146"/>
      <c r="L32" s="139">
        <v>98.5</v>
      </c>
      <c r="M32" s="139">
        <v>98.5</v>
      </c>
      <c r="N32" s="139">
        <v>98.5</v>
      </c>
      <c r="O32" s="139">
        <v>98.5</v>
      </c>
      <c r="P32" s="139">
        <v>0.4</v>
      </c>
      <c r="Q32" s="7"/>
      <c r="R32" s="139">
        <v>0.2</v>
      </c>
      <c r="S32" s="161">
        <v>-1.4</v>
      </c>
      <c r="T32" s="12"/>
      <c r="U32" s="12"/>
      <c r="V32" s="12"/>
      <c r="W32" s="11" t="s">
        <v>10</v>
      </c>
    </row>
    <row r="33" spans="1:23" ht="30" customHeight="1" x14ac:dyDescent="0.2">
      <c r="A33" s="131" t="s">
        <v>5</v>
      </c>
      <c r="B33" s="238" t="s">
        <v>373</v>
      </c>
      <c r="C33" s="239"/>
      <c r="D33" s="240"/>
      <c r="E33" s="131" t="s">
        <v>8</v>
      </c>
      <c r="F33" s="139">
        <v>99.9</v>
      </c>
      <c r="G33" s="7"/>
      <c r="H33" s="139">
        <v>99.9</v>
      </c>
      <c r="I33" s="139">
        <v>99.9</v>
      </c>
      <c r="J33" s="156"/>
      <c r="K33" s="146"/>
      <c r="L33" s="139">
        <v>99.9</v>
      </c>
      <c r="M33" s="139">
        <v>99.9</v>
      </c>
      <c r="N33" s="139">
        <v>99.9</v>
      </c>
      <c r="O33" s="139">
        <v>99.9</v>
      </c>
      <c r="P33" s="141" t="s">
        <v>5</v>
      </c>
      <c r="Q33" s="7"/>
      <c r="R33" s="141" t="s">
        <v>5</v>
      </c>
      <c r="S33" s="141" t="s">
        <v>5</v>
      </c>
      <c r="T33" s="12"/>
      <c r="U33" s="12"/>
      <c r="V33" s="141"/>
      <c r="W33" s="11" t="s">
        <v>10</v>
      </c>
    </row>
    <row r="34" spans="1:23" ht="33.75" customHeight="1" x14ac:dyDescent="0.2">
      <c r="A34" s="131" t="s">
        <v>5</v>
      </c>
      <c r="B34" s="238" t="s">
        <v>374</v>
      </c>
      <c r="C34" s="239"/>
      <c r="D34" s="240"/>
      <c r="E34" s="131" t="s">
        <v>8</v>
      </c>
      <c r="F34" s="139">
        <v>96.8</v>
      </c>
      <c r="G34" s="7"/>
      <c r="H34" s="139">
        <v>95.6</v>
      </c>
      <c r="I34" s="139">
        <v>95.6</v>
      </c>
      <c r="J34" s="139"/>
      <c r="K34" s="7"/>
      <c r="L34" s="139">
        <v>96</v>
      </c>
      <c r="M34" s="139">
        <v>96</v>
      </c>
      <c r="N34" s="139">
        <v>96</v>
      </c>
      <c r="O34" s="139">
        <v>96</v>
      </c>
      <c r="P34" s="161">
        <v>-1.2</v>
      </c>
      <c r="Q34" s="7"/>
      <c r="R34" s="141" t="s">
        <v>5</v>
      </c>
      <c r="S34" s="139">
        <v>0.4</v>
      </c>
      <c r="T34" s="12"/>
      <c r="U34" s="12"/>
      <c r="V34" s="13"/>
      <c r="W34" s="11" t="s">
        <v>10</v>
      </c>
    </row>
    <row r="35" spans="1:23" ht="27" customHeight="1" x14ac:dyDescent="0.2">
      <c r="A35" s="131" t="s">
        <v>5</v>
      </c>
      <c r="B35" s="238" t="s">
        <v>375</v>
      </c>
      <c r="C35" s="239"/>
      <c r="D35" s="240"/>
      <c r="E35" s="131" t="s">
        <v>8</v>
      </c>
      <c r="F35" s="139">
        <v>96</v>
      </c>
      <c r="G35" s="7"/>
      <c r="H35" s="139">
        <v>97.8</v>
      </c>
      <c r="I35" s="139">
        <v>99.4</v>
      </c>
      <c r="J35" s="139"/>
      <c r="K35" s="7"/>
      <c r="L35" s="139">
        <v>55</v>
      </c>
      <c r="M35" s="139">
        <v>96</v>
      </c>
      <c r="N35" s="139">
        <v>55</v>
      </c>
      <c r="O35" s="139">
        <v>55</v>
      </c>
      <c r="P35" s="139">
        <v>3.4</v>
      </c>
      <c r="Q35" s="7"/>
      <c r="R35" s="139">
        <v>1.6</v>
      </c>
      <c r="S35" s="161">
        <v>-3.4</v>
      </c>
      <c r="T35" s="12"/>
      <c r="U35" s="12"/>
      <c r="V35" s="161"/>
      <c r="W35" s="11" t="s">
        <v>10</v>
      </c>
    </row>
    <row r="36" spans="1:23" ht="27" customHeight="1" x14ac:dyDescent="0.2">
      <c r="A36" s="131" t="s">
        <v>5</v>
      </c>
      <c r="B36" s="238" t="s">
        <v>394</v>
      </c>
      <c r="C36" s="239"/>
      <c r="D36" s="240"/>
      <c r="E36" s="131" t="s">
        <v>8</v>
      </c>
      <c r="F36" s="139">
        <v>76.5</v>
      </c>
      <c r="G36" s="139">
        <v>76.5</v>
      </c>
      <c r="H36" s="139">
        <v>76.5</v>
      </c>
      <c r="I36" s="139">
        <v>76.5</v>
      </c>
      <c r="J36" s="139">
        <v>76.5</v>
      </c>
      <c r="K36" s="139">
        <v>76.5</v>
      </c>
      <c r="L36" s="139">
        <v>76.5</v>
      </c>
      <c r="M36" s="139">
        <v>76.5</v>
      </c>
      <c r="N36" s="139">
        <v>76.5</v>
      </c>
      <c r="O36" s="139">
        <v>76.5</v>
      </c>
      <c r="P36" s="141" t="s">
        <v>5</v>
      </c>
      <c r="Q36" s="141" t="s">
        <v>5</v>
      </c>
      <c r="R36" s="141" t="s">
        <v>5</v>
      </c>
      <c r="S36" s="141" t="s">
        <v>5</v>
      </c>
      <c r="T36" s="12"/>
      <c r="U36" s="12"/>
      <c r="V36" s="141"/>
      <c r="W36" s="11" t="s">
        <v>10</v>
      </c>
    </row>
    <row r="37" spans="1:23" ht="21.75" customHeight="1" x14ac:dyDescent="0.2">
      <c r="A37" s="128">
        <v>7</v>
      </c>
      <c r="B37" s="246" t="s">
        <v>523</v>
      </c>
      <c r="C37" s="247"/>
      <c r="D37" s="248"/>
      <c r="E37" s="7"/>
      <c r="F37" s="7"/>
      <c r="G37" s="7"/>
      <c r="H37" s="7"/>
      <c r="I37" s="7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8"/>
    </row>
    <row r="38" spans="1:23" ht="27" customHeight="1" x14ac:dyDescent="0.2">
      <c r="A38" s="131" t="s">
        <v>5</v>
      </c>
      <c r="B38" s="238" t="s">
        <v>335</v>
      </c>
      <c r="C38" s="239"/>
      <c r="D38" s="240"/>
      <c r="E38" s="131" t="s">
        <v>8</v>
      </c>
      <c r="F38" s="7"/>
      <c r="G38" s="7"/>
      <c r="H38" s="139">
        <v>40</v>
      </c>
      <c r="I38" s="139">
        <v>40</v>
      </c>
      <c r="J38" s="156"/>
      <c r="K38" s="146"/>
      <c r="L38" s="139">
        <v>50</v>
      </c>
      <c r="M38" s="139">
        <v>50</v>
      </c>
      <c r="N38" s="139">
        <v>50</v>
      </c>
      <c r="O38" s="139">
        <v>50</v>
      </c>
      <c r="P38" s="7"/>
      <c r="Q38" s="7"/>
      <c r="R38" s="141" t="s">
        <v>5</v>
      </c>
      <c r="S38" s="139">
        <v>10</v>
      </c>
      <c r="T38" s="12"/>
      <c r="U38" s="12"/>
      <c r="V38" s="13"/>
      <c r="W38" s="11" t="s">
        <v>10</v>
      </c>
    </row>
    <row r="39" spans="1:23" ht="21.75" customHeight="1" x14ac:dyDescent="0.2">
      <c r="A39" s="131" t="s">
        <v>5</v>
      </c>
      <c r="B39" s="238" t="s">
        <v>524</v>
      </c>
      <c r="C39" s="239"/>
      <c r="D39" s="240"/>
      <c r="E39" s="131" t="s">
        <v>312</v>
      </c>
      <c r="F39" s="139">
        <v>6.5</v>
      </c>
      <c r="G39" s="139">
        <v>7.2</v>
      </c>
      <c r="H39" s="139">
        <v>8.1999999999999993</v>
      </c>
      <c r="I39" s="139">
        <v>7.3</v>
      </c>
      <c r="J39" s="139">
        <v>6.9</v>
      </c>
      <c r="K39" s="7"/>
      <c r="L39" s="139">
        <v>7.6</v>
      </c>
      <c r="M39" s="139">
        <v>7.6</v>
      </c>
      <c r="N39" s="139">
        <v>7.3</v>
      </c>
      <c r="O39" s="139">
        <v>7.3</v>
      </c>
      <c r="P39" s="134">
        <v>1.123</v>
      </c>
      <c r="Q39" s="134">
        <v>1.014</v>
      </c>
      <c r="R39" s="134">
        <v>0.89</v>
      </c>
      <c r="S39" s="134">
        <v>1.0409999999999999</v>
      </c>
      <c r="T39" s="134">
        <f>N39/J39</f>
        <v>1.0579710144927534</v>
      </c>
      <c r="U39" s="134">
        <f>N39/M39</f>
        <v>0.96052631578947367</v>
      </c>
      <c r="V39" s="134">
        <f>O39/M39</f>
        <v>0.96052631578947367</v>
      </c>
      <c r="W39" s="11"/>
    </row>
    <row r="40" spans="1:23" ht="21.75" customHeight="1" x14ac:dyDescent="0.2">
      <c r="A40" s="131" t="s">
        <v>5</v>
      </c>
      <c r="B40" s="238" t="s">
        <v>277</v>
      </c>
      <c r="C40" s="239"/>
      <c r="D40" s="240"/>
      <c r="E40" s="131" t="s">
        <v>278</v>
      </c>
      <c r="F40" s="138">
        <v>0.5</v>
      </c>
      <c r="G40" s="138">
        <v>0.4</v>
      </c>
      <c r="H40" s="138">
        <v>0.5</v>
      </c>
      <c r="I40" s="138">
        <v>0.5</v>
      </c>
      <c r="J40" s="138"/>
      <c r="K40" s="138">
        <v>0.5</v>
      </c>
      <c r="L40" s="138">
        <v>0.4</v>
      </c>
      <c r="M40" s="138">
        <v>0.5</v>
      </c>
      <c r="N40" s="138"/>
      <c r="O40" s="138">
        <v>0.2</v>
      </c>
      <c r="P40" s="141" t="s">
        <v>5</v>
      </c>
      <c r="Q40" s="141" t="s">
        <v>5</v>
      </c>
      <c r="R40" s="141" t="s">
        <v>5</v>
      </c>
      <c r="S40" s="141" t="s">
        <v>5</v>
      </c>
      <c r="T40" s="141"/>
      <c r="U40" s="141"/>
      <c r="V40" s="163">
        <f>O40-M40</f>
        <v>-0.3</v>
      </c>
      <c r="W40" s="11" t="s">
        <v>10</v>
      </c>
    </row>
    <row r="41" spans="1:23" ht="21.75" customHeight="1" x14ac:dyDescent="0.2">
      <c r="A41" s="131" t="s">
        <v>5</v>
      </c>
      <c r="B41" s="238" t="s">
        <v>525</v>
      </c>
      <c r="C41" s="239"/>
      <c r="D41" s="240"/>
      <c r="E41" s="7"/>
      <c r="F41" s="7"/>
      <c r="G41" s="7"/>
      <c r="H41" s="7"/>
      <c r="I41" s="7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8"/>
    </row>
    <row r="42" spans="1:23" ht="21.75" customHeight="1" x14ac:dyDescent="0.2">
      <c r="A42" s="126" t="s">
        <v>6</v>
      </c>
      <c r="B42" s="249" t="s">
        <v>526</v>
      </c>
      <c r="C42" s="250"/>
      <c r="D42" s="251"/>
      <c r="E42" s="126" t="s">
        <v>8</v>
      </c>
      <c r="F42" s="136">
        <v>19.690000000000001</v>
      </c>
      <c r="G42" s="136">
        <v>18.690000000000001</v>
      </c>
      <c r="H42" s="136">
        <v>18.48</v>
      </c>
      <c r="I42" s="136">
        <v>18.28</v>
      </c>
      <c r="J42" s="136">
        <v>18.28</v>
      </c>
      <c r="K42" s="136">
        <v>17.39</v>
      </c>
      <c r="L42" s="136">
        <v>17.399999999999999</v>
      </c>
      <c r="M42" s="136">
        <v>17.399999999999999</v>
      </c>
      <c r="N42" s="136">
        <v>17.02</v>
      </c>
      <c r="O42" s="136">
        <v>17.02</v>
      </c>
      <c r="P42" s="164">
        <v>-1.41</v>
      </c>
      <c r="Q42" s="164">
        <v>-0.41</v>
      </c>
      <c r="R42" s="164">
        <v>-0.2</v>
      </c>
      <c r="S42" s="164">
        <v>-0.88</v>
      </c>
      <c r="T42" s="165">
        <f>N42-J42</f>
        <v>-1.2600000000000016</v>
      </c>
      <c r="U42" s="165">
        <f>N42-M42</f>
        <v>-0.37999999999999901</v>
      </c>
      <c r="V42" s="165">
        <f>O42-M42</f>
        <v>-0.37999999999999901</v>
      </c>
      <c r="W42" s="11" t="s">
        <v>10</v>
      </c>
    </row>
    <row r="43" spans="1:23" ht="21.75" customHeight="1" x14ac:dyDescent="0.2">
      <c r="A43" s="126" t="s">
        <v>6</v>
      </c>
      <c r="B43" s="249" t="s">
        <v>527</v>
      </c>
      <c r="C43" s="250"/>
      <c r="D43" s="251"/>
      <c r="E43" s="126" t="s">
        <v>8</v>
      </c>
      <c r="F43" s="136">
        <v>26.31</v>
      </c>
      <c r="G43" s="136">
        <v>29.31</v>
      </c>
      <c r="H43" s="136">
        <v>24.9</v>
      </c>
      <c r="I43" s="136">
        <v>24.38</v>
      </c>
      <c r="J43" s="136">
        <v>24.38</v>
      </c>
      <c r="K43" s="136">
        <v>25.71</v>
      </c>
      <c r="L43" s="136">
        <v>23.3</v>
      </c>
      <c r="M43" s="136">
        <v>23.3</v>
      </c>
      <c r="N43" s="136">
        <v>23.13</v>
      </c>
      <c r="O43" s="136">
        <v>23.13</v>
      </c>
      <c r="P43" s="164">
        <v>-1.93</v>
      </c>
      <c r="Q43" s="164">
        <v>-4.93</v>
      </c>
      <c r="R43" s="164">
        <v>-0.52</v>
      </c>
      <c r="S43" s="164">
        <v>-1.08</v>
      </c>
      <c r="T43" s="165">
        <f>N43-J43</f>
        <v>-1.25</v>
      </c>
      <c r="U43" s="166">
        <f>N43-M43</f>
        <v>-0.17000000000000171</v>
      </c>
      <c r="V43" s="165">
        <f>O43-M43</f>
        <v>-0.17000000000000171</v>
      </c>
      <c r="W43" s="11" t="s">
        <v>10</v>
      </c>
    </row>
    <row r="44" spans="1:23" ht="21.75" customHeight="1" x14ac:dyDescent="0.2">
      <c r="A44" s="128">
        <v>8</v>
      </c>
      <c r="B44" s="246" t="s">
        <v>528</v>
      </c>
      <c r="C44" s="247"/>
      <c r="D44" s="248"/>
      <c r="E44" s="7"/>
      <c r="F44" s="7"/>
      <c r="G44" s="7"/>
      <c r="H44" s="7"/>
      <c r="I44" s="7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8"/>
    </row>
    <row r="45" spans="1:23" ht="21.75" customHeight="1" x14ac:dyDescent="0.2">
      <c r="A45" s="131" t="s">
        <v>5</v>
      </c>
      <c r="B45" s="238" t="s">
        <v>198</v>
      </c>
      <c r="C45" s="239"/>
      <c r="D45" s="240"/>
      <c r="E45" s="131" t="s">
        <v>8</v>
      </c>
      <c r="F45" s="138">
        <v>1.9</v>
      </c>
      <c r="G45" s="138">
        <v>1</v>
      </c>
      <c r="H45" s="138">
        <v>1</v>
      </c>
      <c r="I45" s="138">
        <v>1</v>
      </c>
      <c r="J45" s="138"/>
      <c r="K45" s="138">
        <v>1</v>
      </c>
      <c r="L45" s="138">
        <v>1</v>
      </c>
      <c r="M45" s="138">
        <v>1</v>
      </c>
      <c r="N45" s="138"/>
      <c r="O45" s="138">
        <v>1</v>
      </c>
      <c r="P45" s="167">
        <v>-0.9</v>
      </c>
      <c r="Q45" s="141" t="s">
        <v>5</v>
      </c>
      <c r="R45" s="141" t="s">
        <v>5</v>
      </c>
      <c r="S45" s="141" t="s">
        <v>5</v>
      </c>
      <c r="T45" s="134"/>
      <c r="U45" s="134"/>
      <c r="V45" s="134"/>
      <c r="W45" s="11" t="s">
        <v>10</v>
      </c>
    </row>
    <row r="46" spans="1:23" ht="21.75" customHeight="1" x14ac:dyDescent="0.2">
      <c r="A46" s="131" t="s">
        <v>5</v>
      </c>
      <c r="B46" s="238" t="s">
        <v>228</v>
      </c>
      <c r="C46" s="239"/>
      <c r="D46" s="240"/>
      <c r="E46" s="131" t="s">
        <v>212</v>
      </c>
      <c r="F46" s="135">
        <v>1543</v>
      </c>
      <c r="G46" s="135">
        <v>1550</v>
      </c>
      <c r="H46" s="135">
        <v>1550</v>
      </c>
      <c r="I46" s="135">
        <v>1637</v>
      </c>
      <c r="J46" s="135">
        <v>1542</v>
      </c>
      <c r="K46" s="135">
        <v>1575</v>
      </c>
      <c r="L46" s="135">
        <v>1575</v>
      </c>
      <c r="M46" s="135">
        <v>1575</v>
      </c>
      <c r="N46" s="135">
        <v>1577</v>
      </c>
      <c r="O46" s="135">
        <v>1577</v>
      </c>
      <c r="P46" s="134">
        <v>1.0609999999999999</v>
      </c>
      <c r="Q46" s="134">
        <v>1.056</v>
      </c>
      <c r="R46" s="134">
        <v>1.056</v>
      </c>
      <c r="S46" s="134">
        <v>0.96199999999999997</v>
      </c>
      <c r="T46" s="134">
        <f>N46/J46</f>
        <v>1.0226977950713358</v>
      </c>
      <c r="U46" s="134">
        <f>N46/M46</f>
        <v>1.0012698412698413</v>
      </c>
      <c r="V46" s="134">
        <f>O46/M46</f>
        <v>1.0012698412698413</v>
      </c>
      <c r="W46" s="11"/>
    </row>
    <row r="47" spans="1:23" ht="21.75" customHeight="1" x14ac:dyDescent="0.2">
      <c r="A47" s="131" t="s">
        <v>5</v>
      </c>
      <c r="B47" s="238" t="s">
        <v>236</v>
      </c>
      <c r="C47" s="239"/>
      <c r="D47" s="240"/>
      <c r="E47" s="131" t="s">
        <v>212</v>
      </c>
      <c r="F47" s="135">
        <v>1000</v>
      </c>
      <c r="G47" s="135">
        <v>1000</v>
      </c>
      <c r="H47" s="135">
        <v>1000</v>
      </c>
      <c r="I47" s="135">
        <v>1060</v>
      </c>
      <c r="J47" s="135">
        <v>545</v>
      </c>
      <c r="K47" s="7"/>
      <c r="L47" s="135">
        <v>1000</v>
      </c>
      <c r="M47" s="135">
        <v>1000</v>
      </c>
      <c r="N47" s="135">
        <v>670</v>
      </c>
      <c r="O47" s="135">
        <v>1000</v>
      </c>
      <c r="P47" s="134">
        <v>1.06</v>
      </c>
      <c r="Q47" s="134">
        <v>1.06</v>
      </c>
      <c r="R47" s="134">
        <v>1.06</v>
      </c>
      <c r="S47" s="134">
        <v>0.94299999999999995</v>
      </c>
      <c r="T47" s="134">
        <f>N47/J47</f>
        <v>1.2293577981651376</v>
      </c>
      <c r="U47" s="134">
        <f>N47/M47</f>
        <v>0.67</v>
      </c>
      <c r="V47" s="134">
        <f>O47/M47</f>
        <v>1</v>
      </c>
      <c r="W47" s="11"/>
    </row>
    <row r="48" spans="1:23" ht="21.75" customHeight="1" x14ac:dyDescent="0.2">
      <c r="A48" s="131" t="s">
        <v>5</v>
      </c>
      <c r="B48" s="238" t="s">
        <v>227</v>
      </c>
      <c r="C48" s="239"/>
      <c r="D48" s="240"/>
      <c r="E48" s="131" t="s">
        <v>8</v>
      </c>
      <c r="F48" s="138">
        <v>57.18</v>
      </c>
      <c r="G48" s="138">
        <v>54.6</v>
      </c>
      <c r="H48" s="138">
        <v>57.5</v>
      </c>
      <c r="I48" s="138">
        <v>59.75</v>
      </c>
      <c r="J48" s="138">
        <v>57.18</v>
      </c>
      <c r="K48" s="138">
        <v>56.5</v>
      </c>
      <c r="L48" s="138">
        <v>56.5</v>
      </c>
      <c r="M48" s="138">
        <v>61</v>
      </c>
      <c r="N48" s="138"/>
      <c r="O48" s="138">
        <v>61</v>
      </c>
      <c r="P48" s="138">
        <v>2.57</v>
      </c>
      <c r="Q48" s="138">
        <v>5.15</v>
      </c>
      <c r="R48" s="138">
        <v>2.25</v>
      </c>
      <c r="S48" s="138">
        <v>1.25</v>
      </c>
      <c r="T48" s="165"/>
      <c r="U48" s="166"/>
      <c r="V48" s="165"/>
      <c r="W48" s="11" t="s">
        <v>10</v>
      </c>
    </row>
    <row r="49" spans="1:23" ht="21.75" customHeight="1" x14ac:dyDescent="0.2">
      <c r="A49" s="128">
        <v>9</v>
      </c>
      <c r="B49" s="246" t="s">
        <v>529</v>
      </c>
      <c r="C49" s="247"/>
      <c r="D49" s="248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145"/>
    </row>
    <row r="50" spans="1:23" ht="21.75" customHeight="1" x14ac:dyDescent="0.2">
      <c r="A50" s="131" t="s">
        <v>5</v>
      </c>
      <c r="B50" s="245" t="s">
        <v>457</v>
      </c>
      <c r="C50" s="239"/>
      <c r="D50" s="240"/>
      <c r="E50" s="131" t="s">
        <v>8</v>
      </c>
      <c r="F50" s="138">
        <v>86.02</v>
      </c>
      <c r="G50" s="7"/>
      <c r="H50" s="138">
        <v>78</v>
      </c>
      <c r="I50" s="138">
        <v>89.25</v>
      </c>
      <c r="J50" s="138">
        <v>89.2</v>
      </c>
      <c r="K50" s="7"/>
      <c r="L50" s="138">
        <v>92.5</v>
      </c>
      <c r="M50" s="138">
        <v>92.5</v>
      </c>
      <c r="N50" s="138">
        <v>91.4</v>
      </c>
      <c r="O50" s="138">
        <v>92.5</v>
      </c>
      <c r="P50" s="138">
        <v>3.23</v>
      </c>
      <c r="Q50" s="7"/>
      <c r="R50" s="138">
        <v>11.25</v>
      </c>
      <c r="S50" s="138">
        <v>3.25</v>
      </c>
      <c r="T50" s="165">
        <f>N50-J50</f>
        <v>2.2000000000000028</v>
      </c>
      <c r="U50" s="166">
        <f>N50-M50</f>
        <v>-1.0999999999999943</v>
      </c>
      <c r="V50" s="165"/>
      <c r="W50" s="11" t="s">
        <v>10</v>
      </c>
    </row>
    <row r="51" spans="1:23" ht="21.75" customHeight="1" x14ac:dyDescent="0.2">
      <c r="A51" s="131" t="s">
        <v>5</v>
      </c>
      <c r="B51" s="245" t="s">
        <v>530</v>
      </c>
      <c r="C51" s="239"/>
      <c r="D51" s="240"/>
      <c r="E51" s="131" t="s">
        <v>8</v>
      </c>
      <c r="F51" s="138">
        <v>98.1</v>
      </c>
      <c r="G51" s="138">
        <v>88.5</v>
      </c>
      <c r="H51" s="138">
        <v>88.5</v>
      </c>
      <c r="I51" s="138">
        <v>89.8</v>
      </c>
      <c r="J51" s="155"/>
      <c r="K51" s="155">
        <v>87.9</v>
      </c>
      <c r="L51" s="138">
        <v>88.9</v>
      </c>
      <c r="M51" s="138">
        <v>88.9</v>
      </c>
      <c r="N51" s="138"/>
      <c r="O51" s="138">
        <v>88.9</v>
      </c>
      <c r="P51" s="167">
        <v>-8.3000000000000007</v>
      </c>
      <c r="Q51" s="138">
        <v>1.3</v>
      </c>
      <c r="R51" s="138">
        <v>1.3</v>
      </c>
      <c r="S51" s="167">
        <v>-0.9</v>
      </c>
      <c r="T51" s="134"/>
      <c r="U51" s="134"/>
      <c r="V51" s="165"/>
      <c r="W51" s="11" t="s">
        <v>10</v>
      </c>
    </row>
    <row r="52" spans="1:23" ht="21.75" customHeight="1" x14ac:dyDescent="0.2">
      <c r="A52" s="131" t="s">
        <v>5</v>
      </c>
      <c r="B52" s="245" t="s">
        <v>573</v>
      </c>
      <c r="C52" s="239"/>
      <c r="D52" s="240"/>
      <c r="E52" s="131" t="s">
        <v>8</v>
      </c>
      <c r="F52" s="138">
        <v>86.02</v>
      </c>
      <c r="G52" s="138">
        <v>77.5</v>
      </c>
      <c r="H52" s="138">
        <v>82.8</v>
      </c>
      <c r="I52" s="138">
        <v>84.95</v>
      </c>
      <c r="J52" s="138"/>
      <c r="K52" s="138">
        <v>82.8</v>
      </c>
      <c r="L52" s="138">
        <v>80.599999999999994</v>
      </c>
      <c r="M52" s="138">
        <v>82.8</v>
      </c>
      <c r="N52" s="138"/>
      <c r="O52" s="138">
        <v>82.8</v>
      </c>
      <c r="P52" s="167">
        <v>-1.07</v>
      </c>
      <c r="Q52" s="138">
        <v>7.45</v>
      </c>
      <c r="R52" s="138">
        <v>2.15</v>
      </c>
      <c r="S52" s="167">
        <v>-2.15</v>
      </c>
      <c r="T52" s="134"/>
      <c r="U52" s="134"/>
      <c r="V52" s="165"/>
      <c r="W52" s="11" t="s">
        <v>10</v>
      </c>
    </row>
    <row r="53" spans="1:23" ht="23.25" customHeight="1" x14ac:dyDescent="0.2">
      <c r="A53" s="131" t="s">
        <v>5</v>
      </c>
      <c r="B53" s="245" t="s">
        <v>572</v>
      </c>
      <c r="C53" s="239"/>
      <c r="D53" s="240"/>
      <c r="E53" s="131" t="s">
        <v>8</v>
      </c>
      <c r="F53" s="138">
        <v>96</v>
      </c>
      <c r="G53" s="138">
        <v>97</v>
      </c>
      <c r="H53" s="138">
        <v>97</v>
      </c>
      <c r="I53" s="138">
        <v>91</v>
      </c>
      <c r="J53" s="138"/>
      <c r="K53" s="138">
        <v>97.1</v>
      </c>
      <c r="L53" s="141" t="s">
        <v>531</v>
      </c>
      <c r="M53" s="138">
        <v>97</v>
      </c>
      <c r="N53" s="138"/>
      <c r="O53" s="138">
        <v>97</v>
      </c>
      <c r="P53" s="167">
        <v>-5</v>
      </c>
      <c r="Q53" s="167">
        <v>-6</v>
      </c>
      <c r="R53" s="167">
        <v>-6</v>
      </c>
      <c r="S53" s="138">
        <v>6</v>
      </c>
      <c r="T53" s="134"/>
      <c r="U53" s="134"/>
      <c r="V53" s="165"/>
      <c r="W53" s="11" t="s">
        <v>10</v>
      </c>
    </row>
    <row r="54" spans="1:23" ht="34.5" customHeight="1" x14ac:dyDescent="0.2">
      <c r="A54" s="131" t="s">
        <v>5</v>
      </c>
      <c r="B54" s="238" t="s">
        <v>532</v>
      </c>
      <c r="C54" s="239"/>
      <c r="D54" s="240"/>
      <c r="E54" s="131" t="s">
        <v>8</v>
      </c>
      <c r="F54" s="7"/>
      <c r="G54" s="7"/>
      <c r="H54" s="138">
        <v>90.69</v>
      </c>
      <c r="I54" s="138">
        <v>90.7</v>
      </c>
      <c r="J54" s="138">
        <v>90.7</v>
      </c>
      <c r="K54" s="7"/>
      <c r="L54" s="138">
        <v>90</v>
      </c>
      <c r="M54" s="138">
        <v>91</v>
      </c>
      <c r="N54" s="138">
        <v>95.7</v>
      </c>
      <c r="O54" s="138">
        <v>95.7</v>
      </c>
      <c r="P54" s="138">
        <v>90.7</v>
      </c>
      <c r="Q54" s="7"/>
      <c r="R54" s="138">
        <v>0.01</v>
      </c>
      <c r="S54" s="138">
        <v>0.3</v>
      </c>
      <c r="T54" s="168">
        <f>N54-J54</f>
        <v>5</v>
      </c>
      <c r="U54" s="169">
        <f>N54-M54</f>
        <v>4.7000000000000028</v>
      </c>
      <c r="V54" s="165">
        <f>O54-M54</f>
        <v>4.7000000000000028</v>
      </c>
      <c r="W54" s="11" t="s">
        <v>10</v>
      </c>
    </row>
    <row r="55" spans="1:23" ht="21.75" customHeight="1" x14ac:dyDescent="0.2">
      <c r="A55" s="128">
        <v>10</v>
      </c>
      <c r="B55" s="246" t="s">
        <v>533</v>
      </c>
      <c r="C55" s="247"/>
      <c r="D55" s="248"/>
      <c r="E55" s="7"/>
      <c r="F55" s="7"/>
      <c r="G55" s="7"/>
      <c r="H55" s="7"/>
      <c r="I55" s="7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8"/>
    </row>
    <row r="56" spans="1:23" ht="21.75" customHeight="1" x14ac:dyDescent="0.2">
      <c r="A56" s="131" t="s">
        <v>5</v>
      </c>
      <c r="B56" s="238" t="s">
        <v>496</v>
      </c>
      <c r="C56" s="239"/>
      <c r="D56" s="240"/>
      <c r="E56" s="131" t="s">
        <v>8</v>
      </c>
      <c r="F56" s="139">
        <v>100</v>
      </c>
      <c r="G56" s="7"/>
      <c r="H56" s="139">
        <v>100</v>
      </c>
      <c r="I56" s="139">
        <v>100</v>
      </c>
      <c r="J56" s="139">
        <v>100</v>
      </c>
      <c r="K56" s="7"/>
      <c r="L56" s="139">
        <v>100</v>
      </c>
      <c r="M56" s="139">
        <v>100</v>
      </c>
      <c r="N56" s="139">
        <v>100</v>
      </c>
      <c r="O56" s="139">
        <v>100</v>
      </c>
      <c r="P56" s="141" t="s">
        <v>5</v>
      </c>
      <c r="Q56" s="7"/>
      <c r="R56" s="141" t="s">
        <v>5</v>
      </c>
      <c r="S56" s="141" t="s">
        <v>5</v>
      </c>
      <c r="T56" s="168"/>
      <c r="U56" s="169"/>
      <c r="V56" s="165"/>
      <c r="W56" s="11" t="s">
        <v>10</v>
      </c>
    </row>
    <row r="57" spans="1:23" ht="21.75" hidden="1" customHeight="1" x14ac:dyDescent="0.2">
      <c r="A57" s="128">
        <v>11</v>
      </c>
      <c r="B57" s="246" t="s">
        <v>534</v>
      </c>
      <c r="C57" s="247"/>
      <c r="D57" s="248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8"/>
      <c r="U57" s="8"/>
      <c r="V57" s="8"/>
      <c r="W57" s="7"/>
    </row>
    <row r="58" spans="1:23" ht="21.75" hidden="1" customHeight="1" x14ac:dyDescent="0.2">
      <c r="A58" s="131" t="s">
        <v>5</v>
      </c>
      <c r="B58" s="238" t="s">
        <v>535</v>
      </c>
      <c r="C58" s="239"/>
      <c r="D58" s="240"/>
      <c r="E58" s="131" t="s">
        <v>536</v>
      </c>
      <c r="F58" s="140">
        <v>1</v>
      </c>
      <c r="G58" s="140">
        <v>1</v>
      </c>
      <c r="H58" s="140">
        <v>1</v>
      </c>
      <c r="I58" s="140">
        <v>1</v>
      </c>
      <c r="J58" s="140"/>
      <c r="K58" s="7"/>
      <c r="L58" s="7"/>
      <c r="M58" s="7"/>
      <c r="N58" s="7"/>
      <c r="O58" s="7"/>
      <c r="P58" s="134">
        <v>1</v>
      </c>
      <c r="Q58" s="134">
        <v>1</v>
      </c>
      <c r="R58" s="134">
        <v>1</v>
      </c>
      <c r="S58" s="134">
        <v>0</v>
      </c>
      <c r="T58" s="134"/>
      <c r="U58" s="134"/>
      <c r="V58" s="134"/>
      <c r="W58" s="131"/>
    </row>
    <row r="59" spans="1:23" ht="21.75" hidden="1" customHeight="1" x14ac:dyDescent="0.2">
      <c r="A59" s="131" t="s">
        <v>5</v>
      </c>
      <c r="B59" s="238" t="s">
        <v>537</v>
      </c>
      <c r="C59" s="239"/>
      <c r="D59" s="240"/>
      <c r="E59" s="131" t="s">
        <v>113</v>
      </c>
      <c r="F59" s="140">
        <v>9</v>
      </c>
      <c r="G59" s="140">
        <v>9</v>
      </c>
      <c r="H59" s="140">
        <v>9</v>
      </c>
      <c r="I59" s="140">
        <v>9</v>
      </c>
      <c r="J59" s="140"/>
      <c r="K59" s="7"/>
      <c r="L59" s="7"/>
      <c r="M59" s="7"/>
      <c r="N59" s="7"/>
      <c r="O59" s="7"/>
      <c r="P59" s="134">
        <v>1</v>
      </c>
      <c r="Q59" s="134">
        <v>1</v>
      </c>
      <c r="R59" s="134">
        <v>1</v>
      </c>
      <c r="S59" s="134">
        <v>0</v>
      </c>
      <c r="T59" s="134"/>
      <c r="U59" s="134"/>
      <c r="V59" s="134"/>
      <c r="W59" s="131"/>
    </row>
    <row r="60" spans="1:23" ht="21.75" hidden="1" customHeight="1" x14ac:dyDescent="0.2">
      <c r="A60" s="131" t="s">
        <v>5</v>
      </c>
      <c r="B60" s="238" t="s">
        <v>538</v>
      </c>
      <c r="C60" s="239"/>
      <c r="D60" s="240"/>
      <c r="E60" s="131" t="s">
        <v>539</v>
      </c>
      <c r="F60" s="140">
        <v>1</v>
      </c>
      <c r="G60" s="7"/>
      <c r="H60" s="140">
        <v>1</v>
      </c>
      <c r="I60" s="140">
        <v>1</v>
      </c>
      <c r="J60" s="140"/>
      <c r="K60" s="7"/>
      <c r="L60" s="7"/>
      <c r="M60" s="7"/>
      <c r="N60" s="7"/>
      <c r="O60" s="7"/>
      <c r="P60" s="134">
        <v>1</v>
      </c>
      <c r="Q60" s="7"/>
      <c r="R60" s="134">
        <v>1</v>
      </c>
      <c r="S60" s="134">
        <v>0</v>
      </c>
      <c r="T60" s="134"/>
      <c r="U60" s="134"/>
      <c r="V60" s="134"/>
      <c r="W60" s="131"/>
    </row>
    <row r="61" spans="1:23" ht="21.75" hidden="1" customHeight="1" x14ac:dyDescent="0.2">
      <c r="A61" s="131" t="s">
        <v>5</v>
      </c>
      <c r="B61" s="238" t="s">
        <v>540</v>
      </c>
      <c r="C61" s="239"/>
      <c r="D61" s="240"/>
      <c r="E61" s="131" t="s">
        <v>113</v>
      </c>
      <c r="F61" s="140">
        <v>2</v>
      </c>
      <c r="G61" s="7"/>
      <c r="H61" s="140">
        <v>2</v>
      </c>
      <c r="I61" s="140">
        <v>2</v>
      </c>
      <c r="J61" s="140"/>
      <c r="K61" s="7"/>
      <c r="L61" s="7"/>
      <c r="M61" s="7"/>
      <c r="N61" s="7"/>
      <c r="O61" s="7"/>
      <c r="P61" s="134">
        <v>1</v>
      </c>
      <c r="Q61" s="7"/>
      <c r="R61" s="134">
        <v>1</v>
      </c>
      <c r="S61" s="134">
        <v>0</v>
      </c>
      <c r="T61" s="134"/>
      <c r="U61" s="134"/>
      <c r="V61" s="134"/>
      <c r="W61" s="131"/>
    </row>
    <row r="62" spans="1:23" ht="21.75" hidden="1" customHeight="1" x14ac:dyDescent="0.2">
      <c r="A62" s="144" t="s">
        <v>5</v>
      </c>
      <c r="B62" s="241" t="s">
        <v>541</v>
      </c>
      <c r="C62" s="242"/>
      <c r="D62" s="243"/>
      <c r="E62" s="131" t="s">
        <v>438</v>
      </c>
      <c r="F62" s="140">
        <v>1</v>
      </c>
      <c r="G62" s="7"/>
      <c r="H62" s="140">
        <v>2</v>
      </c>
      <c r="I62" s="140">
        <v>2</v>
      </c>
      <c r="J62" s="140"/>
      <c r="K62" s="7"/>
      <c r="L62" s="7"/>
      <c r="M62" s="7"/>
      <c r="N62" s="7"/>
      <c r="O62" s="7"/>
      <c r="P62" s="134">
        <v>2</v>
      </c>
      <c r="Q62" s="7"/>
      <c r="R62" s="134">
        <v>1</v>
      </c>
      <c r="S62" s="134">
        <v>0</v>
      </c>
      <c r="T62" s="134"/>
      <c r="U62" s="134"/>
      <c r="V62" s="134"/>
      <c r="W62" s="131"/>
    </row>
    <row r="63" spans="1:23" x14ac:dyDescent="0.2">
      <c r="A63" s="244"/>
      <c r="B63" s="244"/>
    </row>
    <row r="64" spans="1:23" ht="17.100000000000001" customHeight="1" x14ac:dyDescent="0.2">
      <c r="A64" s="235"/>
      <c r="B64" s="235"/>
    </row>
    <row r="65" spans="1:2" ht="21.75" customHeight="1" x14ac:dyDescent="0.2">
      <c r="A65" s="221"/>
      <c r="B65" s="221"/>
    </row>
    <row r="66" spans="1:2" ht="21.75" customHeight="1" x14ac:dyDescent="0.2">
      <c r="A66" s="221"/>
      <c r="B66" s="221"/>
    </row>
    <row r="67" spans="1:2" ht="21.75" customHeight="1" x14ac:dyDescent="0.2">
      <c r="A67" s="221"/>
      <c r="B67" s="221"/>
    </row>
    <row r="68" spans="1:2" ht="21.75" customHeight="1" x14ac:dyDescent="0.2">
      <c r="A68" s="221"/>
      <c r="B68" s="221"/>
    </row>
    <row r="69" spans="1:2" ht="21.75" customHeight="1" x14ac:dyDescent="0.2">
      <c r="A69" s="221"/>
      <c r="B69" s="221"/>
    </row>
    <row r="70" spans="1:2" ht="21.75" customHeight="1" x14ac:dyDescent="0.2">
      <c r="A70" s="221"/>
      <c r="B70" s="221"/>
    </row>
    <row r="71" spans="1:2" ht="21.75" customHeight="1" x14ac:dyDescent="0.2">
      <c r="A71" s="221"/>
      <c r="B71" s="221"/>
    </row>
    <row r="72" spans="1:2" ht="21.75" customHeight="1" x14ac:dyDescent="0.2">
      <c r="A72" s="221"/>
      <c r="B72" s="221"/>
    </row>
    <row r="73" spans="1:2" ht="21.75" customHeight="1" x14ac:dyDescent="0.2">
      <c r="A73" s="221"/>
      <c r="B73" s="221"/>
    </row>
    <row r="74" spans="1:2" ht="21.75" customHeight="1" x14ac:dyDescent="0.2">
      <c r="A74" s="221"/>
      <c r="B74" s="221"/>
    </row>
    <row r="75" spans="1:2" ht="21.75" customHeight="1" x14ac:dyDescent="0.2">
      <c r="A75" s="221"/>
      <c r="B75" s="221"/>
    </row>
    <row r="76" spans="1:2" ht="21.75" customHeight="1" x14ac:dyDescent="0.2">
      <c r="A76" s="221"/>
      <c r="B76" s="221"/>
    </row>
    <row r="77" spans="1:2" ht="21.75" customHeight="1" x14ac:dyDescent="0.2">
      <c r="A77" s="221"/>
      <c r="B77" s="221"/>
    </row>
    <row r="78" spans="1:2" ht="21.75" customHeight="1" x14ac:dyDescent="0.2">
      <c r="A78" s="221"/>
      <c r="B78" s="221"/>
    </row>
    <row r="79" spans="1:2" ht="21.75" customHeight="1" x14ac:dyDescent="0.2">
      <c r="A79" s="221"/>
      <c r="B79" s="221"/>
    </row>
    <row r="80" spans="1:2" ht="21.75" customHeight="1" x14ac:dyDescent="0.2">
      <c r="A80" s="221"/>
      <c r="B80" s="221"/>
    </row>
    <row r="81" spans="1:2" ht="21.75" customHeight="1" x14ac:dyDescent="0.2">
      <c r="A81" s="221"/>
      <c r="B81" s="221"/>
    </row>
    <row r="82" spans="1:2" ht="77.25" customHeight="1" x14ac:dyDescent="0.2">
      <c r="A82" s="237"/>
      <c r="B82" s="237"/>
    </row>
    <row r="83" spans="1:2" ht="17.100000000000001" customHeight="1" x14ac:dyDescent="0.2">
      <c r="A83" s="235"/>
      <c r="B83" s="235"/>
    </row>
    <row r="84" spans="1:2" ht="21.75" customHeight="1" x14ac:dyDescent="0.2">
      <c r="A84" s="221"/>
      <c r="B84" s="221"/>
    </row>
    <row r="85" spans="1:2" ht="21.75" customHeight="1" x14ac:dyDescent="0.2">
      <c r="A85" s="221"/>
      <c r="B85" s="221"/>
    </row>
    <row r="86" spans="1:2" ht="21.75" customHeight="1" x14ac:dyDescent="0.2">
      <c r="A86" s="221"/>
      <c r="B86" s="221"/>
    </row>
    <row r="87" spans="1:2" ht="21.75" customHeight="1" x14ac:dyDescent="0.2">
      <c r="A87" s="221"/>
      <c r="B87" s="221"/>
    </row>
    <row r="88" spans="1:2" ht="21.75" customHeight="1" x14ac:dyDescent="0.2">
      <c r="A88" s="221"/>
      <c r="B88" s="221"/>
    </row>
    <row r="89" spans="1:2" ht="21.75" customHeight="1" x14ac:dyDescent="0.2">
      <c r="A89" s="221"/>
      <c r="B89" s="221"/>
    </row>
    <row r="90" spans="1:2" ht="30.6" customHeight="1" x14ac:dyDescent="0.2">
      <c r="A90" s="221"/>
      <c r="B90" s="221"/>
    </row>
    <row r="91" spans="1:2" ht="21.75" customHeight="1" x14ac:dyDescent="0.2">
      <c r="A91" s="221"/>
      <c r="B91" s="221"/>
    </row>
    <row r="92" spans="1:2" ht="21.75" customHeight="1" x14ac:dyDescent="0.2">
      <c r="A92" s="221"/>
      <c r="B92" s="221"/>
    </row>
    <row r="93" spans="1:2" ht="21.75" customHeight="1" x14ac:dyDescent="0.2">
      <c r="A93" s="221"/>
      <c r="B93" s="221"/>
    </row>
    <row r="94" spans="1:2" ht="21.75" customHeight="1" x14ac:dyDescent="0.2">
      <c r="A94" s="221"/>
      <c r="B94" s="221"/>
    </row>
    <row r="95" spans="1:2" ht="21.75" customHeight="1" x14ac:dyDescent="0.2">
      <c r="A95" s="221"/>
      <c r="B95" s="221"/>
    </row>
    <row r="96" spans="1:2" ht="21.75" customHeight="1" x14ac:dyDescent="0.2">
      <c r="A96" s="221"/>
      <c r="B96" s="221"/>
    </row>
    <row r="97" spans="1:2" ht="21.75" customHeight="1" x14ac:dyDescent="0.2">
      <c r="A97" s="221"/>
      <c r="B97" s="221"/>
    </row>
    <row r="98" spans="1:2" ht="21.75" customHeight="1" x14ac:dyDescent="0.2">
      <c r="A98" s="221"/>
      <c r="B98" s="221"/>
    </row>
    <row r="99" spans="1:2" ht="21.75" customHeight="1" x14ac:dyDescent="0.2">
      <c r="A99" s="221"/>
      <c r="B99" s="221"/>
    </row>
    <row r="100" spans="1:2" ht="21.75" customHeight="1" x14ac:dyDescent="0.2">
      <c r="A100" s="221"/>
      <c r="B100" s="221"/>
    </row>
    <row r="101" spans="1:2" ht="21.75" customHeight="1" x14ac:dyDescent="0.2">
      <c r="A101" s="236"/>
      <c r="B101" s="236"/>
    </row>
    <row r="102" spans="1:2" ht="21.75" customHeight="1" x14ac:dyDescent="0.2">
      <c r="A102" s="236"/>
      <c r="B102" s="236"/>
    </row>
    <row r="103" spans="1:2" ht="77.25" customHeight="1" x14ac:dyDescent="0.2">
      <c r="A103" s="237"/>
      <c r="B103" s="237"/>
    </row>
    <row r="104" spans="1:2" ht="17.100000000000001" customHeight="1" x14ac:dyDescent="0.2">
      <c r="A104" s="235"/>
      <c r="B104" s="235"/>
    </row>
    <row r="105" spans="1:2" ht="21.75" customHeight="1" x14ac:dyDescent="0.2">
      <c r="A105" s="221"/>
      <c r="B105" s="221"/>
    </row>
    <row r="106" spans="1:2" ht="21.75" customHeight="1" x14ac:dyDescent="0.2">
      <c r="A106" s="221"/>
      <c r="B106" s="221"/>
    </row>
    <row r="107" spans="1:2" ht="21.75" customHeight="1" x14ac:dyDescent="0.2">
      <c r="A107" s="221"/>
      <c r="B107" s="221"/>
    </row>
    <row r="108" spans="1:2" ht="21.75" customHeight="1" x14ac:dyDescent="0.2">
      <c r="A108" s="221"/>
      <c r="B108" s="221"/>
    </row>
    <row r="109" spans="1:2" ht="21.75" customHeight="1" x14ac:dyDescent="0.2">
      <c r="A109" s="221"/>
      <c r="B109" s="221"/>
    </row>
    <row r="110" spans="1:2" ht="21.75" customHeight="1" x14ac:dyDescent="0.2">
      <c r="A110" s="221"/>
      <c r="B110" s="221"/>
    </row>
    <row r="111" spans="1:2" ht="21.75" customHeight="1" x14ac:dyDescent="0.2">
      <c r="A111" s="221"/>
      <c r="B111" s="221"/>
    </row>
    <row r="112" spans="1:2" ht="21.75" customHeight="1" x14ac:dyDescent="0.2">
      <c r="A112" s="221"/>
      <c r="B112" s="221"/>
    </row>
    <row r="113" spans="1:2" ht="21.75" customHeight="1" x14ac:dyDescent="0.2">
      <c r="A113" s="221"/>
      <c r="B113" s="221"/>
    </row>
    <row r="114" spans="1:2" ht="21.75" customHeight="1" x14ac:dyDescent="0.2">
      <c r="A114" s="221"/>
      <c r="B114" s="221"/>
    </row>
    <row r="115" spans="1:2" ht="21.75" customHeight="1" x14ac:dyDescent="0.2">
      <c r="A115" s="221"/>
      <c r="B115" s="221"/>
    </row>
    <row r="116" spans="1:2" ht="21.75" customHeight="1" x14ac:dyDescent="0.2">
      <c r="A116" s="221"/>
      <c r="B116" s="221"/>
    </row>
    <row r="117" spans="1:2" ht="21.75" customHeight="1" x14ac:dyDescent="0.2">
      <c r="A117" s="221"/>
      <c r="B117" s="221"/>
    </row>
    <row r="118" spans="1:2" ht="21.75" customHeight="1" x14ac:dyDescent="0.2">
      <c r="A118" s="221"/>
      <c r="B118" s="221"/>
    </row>
    <row r="119" spans="1:2" ht="21.75" customHeight="1" x14ac:dyDescent="0.2">
      <c r="A119" s="221"/>
      <c r="B119" s="221"/>
    </row>
    <row r="120" spans="1:2" ht="21.75" customHeight="1" x14ac:dyDescent="0.2">
      <c r="A120" s="221"/>
      <c r="B120" s="221"/>
    </row>
    <row r="121" spans="1:2" ht="21.75" customHeight="1" x14ac:dyDescent="0.2">
      <c r="A121" s="221"/>
      <c r="B121" s="221"/>
    </row>
    <row r="122" spans="1:2" ht="21.75" customHeight="1" x14ac:dyDescent="0.2">
      <c r="A122" s="221"/>
      <c r="B122" s="221"/>
    </row>
    <row r="123" spans="1:2" ht="21.75" customHeight="1" x14ac:dyDescent="0.2">
      <c r="A123" s="221"/>
      <c r="B123" s="221"/>
    </row>
  </sheetData>
  <mergeCells count="144">
    <mergeCell ref="A3:W3"/>
    <mergeCell ref="A4:A6"/>
    <mergeCell ref="B4:D6"/>
    <mergeCell ref="E4:E6"/>
    <mergeCell ref="F4:F6"/>
    <mergeCell ref="G4:I4"/>
    <mergeCell ref="P4:S4"/>
    <mergeCell ref="W4:W6"/>
    <mergeCell ref="G5:G6"/>
    <mergeCell ref="H5:H6"/>
    <mergeCell ref="I5:I6"/>
    <mergeCell ref="K5:K6"/>
    <mergeCell ref="L5:L6"/>
    <mergeCell ref="M5:M6"/>
    <mergeCell ref="P5:P6"/>
    <mergeCell ref="Q5:R5"/>
    <mergeCell ref="S5:S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25:D25"/>
    <mergeCell ref="B26:D26"/>
    <mergeCell ref="B27:D27"/>
    <mergeCell ref="B28:D28"/>
    <mergeCell ref="B29:D29"/>
    <mergeCell ref="B30:D30"/>
    <mergeCell ref="B31:D31"/>
    <mergeCell ref="B32:D32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42:D42"/>
    <mergeCell ref="B43:D43"/>
    <mergeCell ref="B44:D44"/>
    <mergeCell ref="B45:D45"/>
    <mergeCell ref="B46:D46"/>
    <mergeCell ref="B47:D47"/>
    <mergeCell ref="B48:D48"/>
    <mergeCell ref="B49:D49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107:B107"/>
    <mergeCell ref="A108:B108"/>
    <mergeCell ref="A109:B109"/>
    <mergeCell ref="A110:B110"/>
    <mergeCell ref="A111:B111"/>
    <mergeCell ref="A112:B112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22:B122"/>
    <mergeCell ref="A123:B123"/>
    <mergeCell ref="R1:W1"/>
    <mergeCell ref="A2:W2"/>
    <mergeCell ref="J4:J6"/>
    <mergeCell ref="N5:N6"/>
    <mergeCell ref="K4:O4"/>
    <mergeCell ref="O5:O6"/>
    <mergeCell ref="T4:V4"/>
    <mergeCell ref="T5:T6"/>
    <mergeCell ref="U5:U6"/>
    <mergeCell ref="V5:V6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04:B104"/>
    <mergeCell ref="A105:B105"/>
    <mergeCell ref="A106:B106"/>
  </mergeCells>
  <printOptions horizontalCentered="1"/>
  <pageMargins left="7.8740157480315001E-2" right="7.8740157480315001E-2" top="0.59055118110236204" bottom="0.45" header="0.31496062992126" footer="0.2"/>
  <pageSetup paperSize="9" scale="74" orientation="portrait" r:id="rId1"/>
  <headerFoot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2"/>
  <sheetViews>
    <sheetView tabSelected="1" view="pageBreakPreview" zoomScale="90" zoomScaleNormal="80" zoomScaleSheetLayoutView="90" workbookViewId="0">
      <selection activeCell="K4" sqref="K4"/>
    </sheetView>
  </sheetViews>
  <sheetFormatPr defaultRowHeight="12.75" x14ac:dyDescent="0.2"/>
  <cols>
    <col min="1" max="1" width="7.33203125" style="58" customWidth="1"/>
    <col min="2" max="2" width="48.33203125" style="54" customWidth="1"/>
    <col min="3" max="3" width="13" style="54" customWidth="1"/>
    <col min="4" max="4" width="8.5" style="54" hidden="1" customWidth="1"/>
    <col min="5" max="5" width="1.1640625" style="54" hidden="1" customWidth="1"/>
    <col min="6" max="7" width="9.83203125" style="54" hidden="1" customWidth="1"/>
    <col min="8" max="8" width="8" style="54" hidden="1" customWidth="1"/>
    <col min="9" max="12" width="14.6640625" style="54" customWidth="1"/>
    <col min="13" max="13" width="8.83203125" style="54" hidden="1" customWidth="1"/>
    <col min="14" max="14" width="8.5" style="54" hidden="1" customWidth="1"/>
    <col min="15" max="15" width="8.1640625" style="54" hidden="1" customWidth="1"/>
    <col min="16" max="16" width="7.83203125" style="54" hidden="1" customWidth="1"/>
    <col min="17" max="17" width="8.83203125" style="54" hidden="1" customWidth="1"/>
    <col min="18" max="18" width="8.6640625" style="54" hidden="1" customWidth="1"/>
    <col min="19" max="19" width="8.83203125" style="54" hidden="1" customWidth="1"/>
    <col min="20" max="20" width="9.83203125" style="54" hidden="1" customWidth="1"/>
    <col min="21" max="21" width="8.5" style="54" hidden="1" customWidth="1"/>
    <col min="22" max="22" width="8.83203125" style="54" hidden="1" customWidth="1"/>
    <col min="23" max="25" width="13.6640625" style="54" customWidth="1"/>
    <col min="26" max="26" width="12" style="54" customWidth="1"/>
    <col min="27" max="16384" width="9.33203125" style="54"/>
  </cols>
  <sheetData>
    <row r="1" spans="1:27" s="25" customFormat="1" ht="39" customHeight="1" x14ac:dyDescent="0.2">
      <c r="A1" s="296" t="s">
        <v>576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10"/>
    </row>
    <row r="2" spans="1:27" s="25" customFormat="1" ht="39" customHeight="1" x14ac:dyDescent="0.2">
      <c r="A2" s="298" t="str">
        <f>'TH 9 tháng'!A3:W3</f>
        <v>(Kèm theo Báo cáo số:        /BC-UBND ngày       tháng 10 năm 2023 của UBND huyện Tân Uyên)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10"/>
    </row>
    <row r="3" spans="1:27" s="25" customFormat="1" ht="23.25" customHeight="1" x14ac:dyDescent="0.2">
      <c r="A3" s="272" t="s">
        <v>25</v>
      </c>
      <c r="B3" s="272" t="s">
        <v>26</v>
      </c>
      <c r="C3" s="272" t="s">
        <v>27</v>
      </c>
      <c r="D3" s="316" t="s">
        <v>28</v>
      </c>
      <c r="E3" s="317"/>
      <c r="F3" s="310" t="s">
        <v>29</v>
      </c>
      <c r="G3" s="311"/>
      <c r="H3" s="320" t="s">
        <v>30</v>
      </c>
      <c r="I3" s="299" t="s">
        <v>567</v>
      </c>
      <c r="J3" s="300" t="s">
        <v>19</v>
      </c>
      <c r="K3" s="301"/>
      <c r="L3" s="302"/>
      <c r="M3" s="310" t="s">
        <v>31</v>
      </c>
      <c r="N3" s="313"/>
      <c r="O3" s="313"/>
      <c r="P3" s="313"/>
      <c r="Q3" s="313"/>
      <c r="R3" s="313"/>
      <c r="S3" s="313"/>
      <c r="T3" s="313"/>
      <c r="U3" s="313"/>
      <c r="V3" s="311"/>
      <c r="W3" s="310" t="s">
        <v>1</v>
      </c>
      <c r="X3" s="313"/>
      <c r="Y3" s="59"/>
      <c r="Z3" s="272" t="s">
        <v>32</v>
      </c>
      <c r="AA3" s="10"/>
    </row>
    <row r="4" spans="1:27" s="25" customFormat="1" ht="109.5" customHeight="1" x14ac:dyDescent="0.2">
      <c r="A4" s="273"/>
      <c r="B4" s="273"/>
      <c r="C4" s="273"/>
      <c r="D4" s="318"/>
      <c r="E4" s="319"/>
      <c r="F4" s="2" t="s">
        <v>20</v>
      </c>
      <c r="G4" s="2" t="s">
        <v>0</v>
      </c>
      <c r="H4" s="321"/>
      <c r="I4" s="273"/>
      <c r="J4" s="175" t="s">
        <v>20</v>
      </c>
      <c r="K4" s="3" t="s">
        <v>577</v>
      </c>
      <c r="L4" s="3" t="s">
        <v>130</v>
      </c>
      <c r="M4" s="2" t="s">
        <v>33</v>
      </c>
      <c r="N4" s="2" t="s">
        <v>34</v>
      </c>
      <c r="O4" s="5" t="s">
        <v>35</v>
      </c>
      <c r="P4" s="2" t="s">
        <v>36</v>
      </c>
      <c r="Q4" s="2" t="s">
        <v>37</v>
      </c>
      <c r="R4" s="2" t="s">
        <v>38</v>
      </c>
      <c r="S4" s="2" t="s">
        <v>39</v>
      </c>
      <c r="T4" s="2" t="s">
        <v>40</v>
      </c>
      <c r="U4" s="2" t="s">
        <v>41</v>
      </c>
      <c r="V4" s="2" t="s">
        <v>42</v>
      </c>
      <c r="W4" s="4" t="s">
        <v>569</v>
      </c>
      <c r="X4" s="6" t="s">
        <v>578</v>
      </c>
      <c r="Y4" s="4" t="s">
        <v>21</v>
      </c>
      <c r="Z4" s="273"/>
      <c r="AA4" s="10"/>
    </row>
    <row r="5" spans="1:27" s="26" customFormat="1" ht="18" customHeight="1" x14ac:dyDescent="0.2">
      <c r="A5" s="17">
        <v>1</v>
      </c>
      <c r="B5" s="18">
        <v>2</v>
      </c>
      <c r="C5" s="19">
        <v>3</v>
      </c>
      <c r="D5" s="20"/>
      <c r="E5" s="19"/>
      <c r="F5" s="21"/>
      <c r="G5" s="21"/>
      <c r="H5" s="22"/>
      <c r="I5" s="22">
        <v>4</v>
      </c>
      <c r="J5" s="22">
        <v>5</v>
      </c>
      <c r="K5" s="23">
        <v>6</v>
      </c>
      <c r="L5" s="23">
        <v>7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4" t="s">
        <v>22</v>
      </c>
      <c r="X5" s="21" t="s">
        <v>23</v>
      </c>
      <c r="Y5" s="21" t="s">
        <v>24</v>
      </c>
      <c r="Z5" s="22"/>
      <c r="AA5" s="60"/>
    </row>
    <row r="6" spans="1:27" s="25" customFormat="1" ht="15.75" x14ac:dyDescent="0.2">
      <c r="A6" s="312" t="s">
        <v>17</v>
      </c>
      <c r="B6" s="313"/>
      <c r="C6" s="311"/>
      <c r="D6" s="280"/>
      <c r="E6" s="281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10"/>
    </row>
    <row r="7" spans="1:27" s="25" customFormat="1" ht="15.75" x14ac:dyDescent="0.2">
      <c r="A7" s="310" t="s">
        <v>18</v>
      </c>
      <c r="B7" s="314"/>
      <c r="C7" s="315"/>
      <c r="D7" s="178"/>
      <c r="E7" s="17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61"/>
      <c r="Z7" s="29"/>
      <c r="AA7" s="10"/>
    </row>
    <row r="8" spans="1:27" s="25" customFormat="1" ht="15.75" x14ac:dyDescent="0.2">
      <c r="A8" s="27" t="s">
        <v>11</v>
      </c>
      <c r="B8" s="28" t="s">
        <v>12</v>
      </c>
      <c r="C8" s="182"/>
      <c r="D8" s="178"/>
      <c r="E8" s="17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62"/>
      <c r="Z8" s="29"/>
      <c r="AA8" s="10"/>
    </row>
    <row r="9" spans="1:27" s="25" customFormat="1" ht="15.75" x14ac:dyDescent="0.2">
      <c r="A9" s="63">
        <v>1</v>
      </c>
      <c r="B9" s="30" t="s">
        <v>125</v>
      </c>
      <c r="C9" s="2" t="s">
        <v>43</v>
      </c>
      <c r="D9" s="288">
        <v>31600</v>
      </c>
      <c r="E9" s="289"/>
      <c r="F9" s="64">
        <v>28950</v>
      </c>
      <c r="G9" s="64">
        <v>30536.2</v>
      </c>
      <c r="H9" s="65">
        <v>28000</v>
      </c>
      <c r="I9" s="66">
        <f>SUM(I10:I11)</f>
        <v>13696.869999999999</v>
      </c>
      <c r="J9" s="66">
        <f>SUM(J10:J11)</f>
        <v>28000</v>
      </c>
      <c r="K9" s="66">
        <v>12711.79</v>
      </c>
      <c r="L9" s="66">
        <v>28891.59</v>
      </c>
      <c r="M9" s="64">
        <v>1956.7</v>
      </c>
      <c r="N9" s="64">
        <v>4386.8</v>
      </c>
      <c r="O9" s="64">
        <v>3901.8</v>
      </c>
      <c r="P9" s="64">
        <v>2544.9</v>
      </c>
      <c r="Q9" s="64">
        <v>3258.4</v>
      </c>
      <c r="R9" s="64">
        <v>1940.1</v>
      </c>
      <c r="S9" s="64">
        <v>2774.8</v>
      </c>
      <c r="T9" s="67">
        <v>596.6</v>
      </c>
      <c r="U9" s="64">
        <v>1987.6</v>
      </c>
      <c r="V9" s="64">
        <v>4652.5</v>
      </c>
      <c r="W9" s="68">
        <f>K9/I9</f>
        <v>0.92807991898879105</v>
      </c>
      <c r="X9" s="68">
        <f>K9/J9</f>
        <v>0.45399250000000002</v>
      </c>
      <c r="Y9" s="68">
        <f>L9/J9</f>
        <v>1.0318425</v>
      </c>
      <c r="Z9" s="29"/>
      <c r="AA9" s="10"/>
    </row>
    <row r="10" spans="1:27" s="25" customFormat="1" ht="15.75" x14ac:dyDescent="0.2">
      <c r="A10" s="5"/>
      <c r="B10" s="29" t="s">
        <v>44</v>
      </c>
      <c r="C10" s="5" t="s">
        <v>43</v>
      </c>
      <c r="D10" s="290">
        <v>26887.8</v>
      </c>
      <c r="E10" s="291"/>
      <c r="F10" s="69">
        <v>24613.599999999999</v>
      </c>
      <c r="G10" s="69">
        <v>26126.2</v>
      </c>
      <c r="H10" s="50">
        <v>24230</v>
      </c>
      <c r="I10" s="70">
        <v>9647.82</v>
      </c>
      <c r="J10" s="70">
        <v>24230</v>
      </c>
      <c r="K10" s="70">
        <v>9171.5400000000009</v>
      </c>
      <c r="L10" s="70">
        <v>25079.34</v>
      </c>
      <c r="M10" s="69">
        <v>1770</v>
      </c>
      <c r="N10" s="69">
        <v>3937.2</v>
      </c>
      <c r="O10" s="69">
        <v>3496.2</v>
      </c>
      <c r="P10" s="69">
        <v>2175</v>
      </c>
      <c r="Q10" s="69">
        <v>2800.5</v>
      </c>
      <c r="R10" s="69">
        <v>1471.6</v>
      </c>
      <c r="S10" s="69">
        <v>2306.1999999999998</v>
      </c>
      <c r="T10" s="71">
        <v>494.3</v>
      </c>
      <c r="U10" s="69">
        <v>1562.5</v>
      </c>
      <c r="V10" s="69">
        <v>4216.6000000000004</v>
      </c>
      <c r="W10" s="72">
        <f t="shared" ref="W10:W18" si="0">K10/I10</f>
        <v>0.95063340733968926</v>
      </c>
      <c r="X10" s="72">
        <f t="shared" ref="X10:X18" si="1">K10/J10</f>
        <v>0.37852001650846062</v>
      </c>
      <c r="Y10" s="72">
        <f t="shared" ref="Y10:Y18" si="2">L10/J10</f>
        <v>1.03505323978539</v>
      </c>
      <c r="Z10" s="29"/>
      <c r="AA10" s="10"/>
    </row>
    <row r="11" spans="1:27" s="25" customFormat="1" ht="15.75" x14ac:dyDescent="0.2">
      <c r="A11" s="5"/>
      <c r="B11" s="30" t="s">
        <v>126</v>
      </c>
      <c r="C11" s="5" t="s">
        <v>43</v>
      </c>
      <c r="D11" s="290">
        <v>4712.2</v>
      </c>
      <c r="E11" s="291"/>
      <c r="F11" s="69">
        <v>4336.3999999999996</v>
      </c>
      <c r="G11" s="69">
        <v>4410.1000000000004</v>
      </c>
      <c r="H11" s="50">
        <v>3770</v>
      </c>
      <c r="I11" s="70">
        <v>4049.05</v>
      </c>
      <c r="J11" s="70">
        <v>3770</v>
      </c>
      <c r="K11" s="70">
        <v>3540.25</v>
      </c>
      <c r="L11" s="70">
        <v>3815.25</v>
      </c>
      <c r="M11" s="71">
        <v>186.7</v>
      </c>
      <c r="N11" s="71">
        <v>449.6</v>
      </c>
      <c r="O11" s="71">
        <v>405.6</v>
      </c>
      <c r="P11" s="71">
        <v>369.9</v>
      </c>
      <c r="Q11" s="71">
        <v>457.9</v>
      </c>
      <c r="R11" s="71">
        <v>468.6</v>
      </c>
      <c r="S11" s="71">
        <v>468.6</v>
      </c>
      <c r="T11" s="71">
        <v>102.3</v>
      </c>
      <c r="U11" s="71">
        <v>425.1</v>
      </c>
      <c r="V11" s="71">
        <v>435.9</v>
      </c>
      <c r="W11" s="72">
        <f t="shared" si="0"/>
        <v>0.87434089477778731</v>
      </c>
      <c r="X11" s="72">
        <f t="shared" si="1"/>
        <v>0.9390583554376658</v>
      </c>
      <c r="Y11" s="72">
        <f t="shared" si="2"/>
        <v>1.012002652519894</v>
      </c>
      <c r="Z11" s="29"/>
      <c r="AA11" s="10"/>
    </row>
    <row r="12" spans="1:27" s="25" customFormat="1" ht="15.75" x14ac:dyDescent="0.2">
      <c r="A12" s="63">
        <v>2</v>
      </c>
      <c r="B12" s="31" t="s">
        <v>45</v>
      </c>
      <c r="C12" s="2" t="s">
        <v>46</v>
      </c>
      <c r="D12" s="288">
        <v>5481</v>
      </c>
      <c r="E12" s="289"/>
      <c r="F12" s="64">
        <v>31600</v>
      </c>
      <c r="G12" s="64">
        <v>28930</v>
      </c>
      <c r="H12" s="65">
        <v>4850</v>
      </c>
      <c r="I12" s="66">
        <v>5286</v>
      </c>
      <c r="J12" s="66">
        <v>4850</v>
      </c>
      <c r="K12" s="66">
        <v>5141</v>
      </c>
      <c r="L12" s="66">
        <v>5141</v>
      </c>
      <c r="M12" s="67">
        <v>350</v>
      </c>
      <c r="N12" s="67">
        <v>785</v>
      </c>
      <c r="O12" s="67">
        <v>695</v>
      </c>
      <c r="P12" s="67">
        <v>430</v>
      </c>
      <c r="Q12" s="67">
        <v>570</v>
      </c>
      <c r="R12" s="67">
        <v>295</v>
      </c>
      <c r="S12" s="67">
        <v>470</v>
      </c>
      <c r="T12" s="67">
        <v>100</v>
      </c>
      <c r="U12" s="67">
        <v>325</v>
      </c>
      <c r="V12" s="67">
        <v>830</v>
      </c>
      <c r="W12" s="68">
        <f>K12/I12</f>
        <v>0.97256905032160423</v>
      </c>
      <c r="X12" s="68">
        <f>K12/J12</f>
        <v>1.06</v>
      </c>
      <c r="Y12" s="68">
        <f>L12/J12</f>
        <v>1.06</v>
      </c>
      <c r="Z12" s="29"/>
      <c r="AA12" s="10"/>
    </row>
    <row r="13" spans="1:27" s="25" customFormat="1" ht="15.75" hidden="1" x14ac:dyDescent="0.2">
      <c r="A13" s="73" t="s">
        <v>5</v>
      </c>
      <c r="B13" s="29" t="s">
        <v>127</v>
      </c>
      <c r="C13" s="5" t="s">
        <v>46</v>
      </c>
      <c r="D13" s="180"/>
      <c r="E13" s="181"/>
      <c r="F13" s="69"/>
      <c r="G13" s="69"/>
      <c r="H13" s="50"/>
      <c r="I13" s="70">
        <v>5286</v>
      </c>
      <c r="J13" s="70">
        <v>4850</v>
      </c>
      <c r="K13" s="69">
        <v>5141</v>
      </c>
      <c r="L13" s="69">
        <v>5141</v>
      </c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2">
        <f t="shared" si="0"/>
        <v>0.97256905032160423</v>
      </c>
      <c r="X13" s="72">
        <f t="shared" si="1"/>
        <v>1.06</v>
      </c>
      <c r="Y13" s="72">
        <f t="shared" si="2"/>
        <v>1.06</v>
      </c>
      <c r="Z13" s="29"/>
      <c r="AA13" s="10"/>
    </row>
    <row r="14" spans="1:27" s="25" customFormat="1" ht="15.75" x14ac:dyDescent="0.2">
      <c r="A14" s="5" t="s">
        <v>5</v>
      </c>
      <c r="B14" s="29" t="s">
        <v>47</v>
      </c>
      <c r="C14" s="5" t="s">
        <v>48</v>
      </c>
      <c r="D14" s="274">
        <v>49.1</v>
      </c>
      <c r="E14" s="275"/>
      <c r="F14" s="71">
        <v>49.9</v>
      </c>
      <c r="G14" s="71">
        <v>49.4</v>
      </c>
      <c r="H14" s="57">
        <v>50</v>
      </c>
      <c r="I14" s="70">
        <v>18.25</v>
      </c>
      <c r="J14" s="70">
        <v>50</v>
      </c>
      <c r="K14" s="70">
        <v>17.84</v>
      </c>
      <c r="L14" s="70">
        <v>48.78</v>
      </c>
      <c r="M14" s="71">
        <v>50.6</v>
      </c>
      <c r="N14" s="71">
        <v>50.2</v>
      </c>
      <c r="O14" s="71">
        <v>50.3</v>
      </c>
      <c r="P14" s="71">
        <v>50.6</v>
      </c>
      <c r="Q14" s="71">
        <v>49.1</v>
      </c>
      <c r="R14" s="71">
        <v>49.9</v>
      </c>
      <c r="S14" s="71">
        <v>49.1</v>
      </c>
      <c r="T14" s="71">
        <v>49.4</v>
      </c>
      <c r="U14" s="71">
        <v>48.1</v>
      </c>
      <c r="V14" s="71">
        <v>50.8</v>
      </c>
      <c r="W14" s="72">
        <f t="shared" si="0"/>
        <v>0.97753424657534249</v>
      </c>
      <c r="X14" s="72">
        <f t="shared" si="1"/>
        <v>0.35680000000000001</v>
      </c>
      <c r="Y14" s="72">
        <f t="shared" si="2"/>
        <v>0.97560000000000002</v>
      </c>
      <c r="Z14" s="29"/>
      <c r="AA14" s="10"/>
    </row>
    <row r="15" spans="1:27" s="25" customFormat="1" ht="15.75" x14ac:dyDescent="0.2">
      <c r="A15" s="5" t="s">
        <v>5</v>
      </c>
      <c r="B15" s="29" t="s">
        <v>49</v>
      </c>
      <c r="C15" s="5" t="s">
        <v>43</v>
      </c>
      <c r="D15" s="290">
        <v>26887.8</v>
      </c>
      <c r="E15" s="291"/>
      <c r="F15" s="69">
        <v>24613.599999999999</v>
      </c>
      <c r="G15" s="69">
        <v>85</v>
      </c>
      <c r="H15" s="50">
        <v>24230</v>
      </c>
      <c r="I15" s="70">
        <v>9647.82</v>
      </c>
      <c r="J15" s="70">
        <v>24230</v>
      </c>
      <c r="K15" s="70">
        <v>9171.5400000000009</v>
      </c>
      <c r="L15" s="69">
        <v>25076.34</v>
      </c>
      <c r="M15" s="69">
        <v>1770</v>
      </c>
      <c r="N15" s="69">
        <v>3937.2</v>
      </c>
      <c r="O15" s="69">
        <v>3496.2</v>
      </c>
      <c r="P15" s="69">
        <v>2175</v>
      </c>
      <c r="Q15" s="69">
        <v>2800.5</v>
      </c>
      <c r="R15" s="69">
        <v>1471.6</v>
      </c>
      <c r="S15" s="69">
        <v>2306.1999999999998</v>
      </c>
      <c r="T15" s="71">
        <v>494.3</v>
      </c>
      <c r="U15" s="69">
        <v>1562.5</v>
      </c>
      <c r="V15" s="69">
        <v>4216.6000000000004</v>
      </c>
      <c r="W15" s="72">
        <f t="shared" si="0"/>
        <v>0.95063340733968926</v>
      </c>
      <c r="X15" s="72">
        <f t="shared" si="1"/>
        <v>0.37852001650846062</v>
      </c>
      <c r="Y15" s="72">
        <f t="shared" si="2"/>
        <v>1.0349294263309947</v>
      </c>
      <c r="Z15" s="29"/>
      <c r="AA15" s="10"/>
    </row>
    <row r="16" spans="1:27" s="25" customFormat="1" ht="15.75" x14ac:dyDescent="0.2">
      <c r="A16" s="2" t="s">
        <v>13</v>
      </c>
      <c r="B16" s="31" t="s">
        <v>50</v>
      </c>
      <c r="C16" s="2" t="s">
        <v>46</v>
      </c>
      <c r="D16" s="288">
        <v>1777</v>
      </c>
      <c r="E16" s="289"/>
      <c r="F16" s="64">
        <v>1750</v>
      </c>
      <c r="G16" s="64">
        <v>1767</v>
      </c>
      <c r="H16" s="65">
        <v>1750</v>
      </c>
      <c r="I16" s="66">
        <v>1767</v>
      </c>
      <c r="J16" s="66">
        <v>1750</v>
      </c>
      <c r="K16" s="64">
        <v>1757</v>
      </c>
      <c r="L16" s="64">
        <v>1757</v>
      </c>
      <c r="M16" s="67">
        <v>150</v>
      </c>
      <c r="N16" s="67">
        <v>305</v>
      </c>
      <c r="O16" s="67">
        <v>275</v>
      </c>
      <c r="P16" s="67">
        <v>190</v>
      </c>
      <c r="Q16" s="67">
        <v>150</v>
      </c>
      <c r="R16" s="67">
        <v>105</v>
      </c>
      <c r="S16" s="67">
        <v>120</v>
      </c>
      <c r="T16" s="67">
        <v>30</v>
      </c>
      <c r="U16" s="67">
        <v>45</v>
      </c>
      <c r="V16" s="67">
        <v>380</v>
      </c>
      <c r="W16" s="68">
        <f t="shared" si="0"/>
        <v>0.99434069043576678</v>
      </c>
      <c r="X16" s="68">
        <f t="shared" si="1"/>
        <v>1.004</v>
      </c>
      <c r="Y16" s="68">
        <f t="shared" si="2"/>
        <v>1.004</v>
      </c>
      <c r="Z16" s="29"/>
      <c r="AA16" s="10"/>
    </row>
    <row r="17" spans="1:27" s="25" customFormat="1" ht="15.75" x14ac:dyDescent="0.2">
      <c r="A17" s="5"/>
      <c r="B17" s="29" t="s">
        <v>47</v>
      </c>
      <c r="C17" s="5" t="s">
        <v>48</v>
      </c>
      <c r="D17" s="274">
        <v>55.2</v>
      </c>
      <c r="E17" s="275"/>
      <c r="F17" s="71">
        <v>55.1</v>
      </c>
      <c r="G17" s="71">
        <v>54.6</v>
      </c>
      <c r="H17" s="57">
        <v>55</v>
      </c>
      <c r="I17" s="70">
        <v>54.6</v>
      </c>
      <c r="J17" s="70">
        <v>55.1</v>
      </c>
      <c r="K17" s="70">
        <v>52.2</v>
      </c>
      <c r="L17" s="70">
        <v>52.2</v>
      </c>
      <c r="M17" s="71">
        <v>55.2</v>
      </c>
      <c r="N17" s="71">
        <v>55.1</v>
      </c>
      <c r="O17" s="71">
        <v>55.2</v>
      </c>
      <c r="P17" s="71">
        <v>55.1</v>
      </c>
      <c r="Q17" s="71">
        <v>55.1</v>
      </c>
      <c r="R17" s="71">
        <v>55.1</v>
      </c>
      <c r="S17" s="71">
        <v>55.1</v>
      </c>
      <c r="T17" s="71">
        <v>55.1</v>
      </c>
      <c r="U17" s="71">
        <v>55.1</v>
      </c>
      <c r="V17" s="71">
        <v>55.2</v>
      </c>
      <c r="W17" s="72">
        <f t="shared" si="0"/>
        <v>0.95604395604395609</v>
      </c>
      <c r="X17" s="72">
        <f t="shared" si="1"/>
        <v>0.94736842105263164</v>
      </c>
      <c r="Y17" s="72">
        <f t="shared" si="2"/>
        <v>0.94736842105263164</v>
      </c>
      <c r="Z17" s="29"/>
      <c r="AA17" s="10"/>
    </row>
    <row r="18" spans="1:27" s="25" customFormat="1" ht="15.75" x14ac:dyDescent="0.2">
      <c r="A18" s="5"/>
      <c r="B18" s="29" t="s">
        <v>51</v>
      </c>
      <c r="C18" s="5" t="s">
        <v>43</v>
      </c>
      <c r="D18" s="290">
        <v>9809</v>
      </c>
      <c r="E18" s="291"/>
      <c r="F18" s="69">
        <v>9644.1</v>
      </c>
      <c r="G18" s="69">
        <v>9647.7999999999993</v>
      </c>
      <c r="H18" s="50">
        <v>9650</v>
      </c>
      <c r="I18" s="70">
        <v>9647.82</v>
      </c>
      <c r="J18" s="70">
        <v>9650</v>
      </c>
      <c r="K18" s="70">
        <v>9171.5400000000009</v>
      </c>
      <c r="L18" s="70">
        <v>9171.5400000000009</v>
      </c>
      <c r="M18" s="71">
        <v>828</v>
      </c>
      <c r="N18" s="69">
        <v>1681.2</v>
      </c>
      <c r="O18" s="69">
        <v>1518.2</v>
      </c>
      <c r="P18" s="69">
        <v>1047</v>
      </c>
      <c r="Q18" s="71">
        <v>826.5</v>
      </c>
      <c r="R18" s="71">
        <v>578.6</v>
      </c>
      <c r="S18" s="71">
        <v>661.2</v>
      </c>
      <c r="T18" s="71">
        <v>165.3</v>
      </c>
      <c r="U18" s="71">
        <v>246.5</v>
      </c>
      <c r="V18" s="69">
        <v>2097.6</v>
      </c>
      <c r="W18" s="72">
        <f t="shared" si="0"/>
        <v>0.95063340733968926</v>
      </c>
      <c r="X18" s="72">
        <f t="shared" si="1"/>
        <v>0.95041865284974103</v>
      </c>
      <c r="Y18" s="72">
        <f t="shared" si="2"/>
        <v>0.95041865284974103</v>
      </c>
      <c r="Z18" s="29"/>
      <c r="AA18" s="10"/>
    </row>
    <row r="19" spans="1:27" s="32" customFormat="1" ht="15.75" x14ac:dyDescent="0.2">
      <c r="A19" s="2" t="s">
        <v>14</v>
      </c>
      <c r="B19" s="31" t="s">
        <v>52</v>
      </c>
      <c r="C19" s="2" t="s">
        <v>46</v>
      </c>
      <c r="D19" s="288">
        <v>3604</v>
      </c>
      <c r="E19" s="289"/>
      <c r="F19" s="64">
        <v>3185</v>
      </c>
      <c r="G19" s="64">
        <v>3469</v>
      </c>
      <c r="H19" s="65">
        <v>3100</v>
      </c>
      <c r="I19" s="65">
        <v>3469</v>
      </c>
      <c r="J19" s="66">
        <v>3100</v>
      </c>
      <c r="K19" s="64">
        <v>3384</v>
      </c>
      <c r="L19" s="64">
        <v>3384</v>
      </c>
      <c r="M19" s="67">
        <v>200</v>
      </c>
      <c r="N19" s="67">
        <v>480</v>
      </c>
      <c r="O19" s="67">
        <v>420</v>
      </c>
      <c r="P19" s="67">
        <v>240</v>
      </c>
      <c r="Q19" s="67">
        <v>420</v>
      </c>
      <c r="R19" s="67">
        <v>190</v>
      </c>
      <c r="S19" s="67">
        <v>350</v>
      </c>
      <c r="T19" s="67">
        <v>70</v>
      </c>
      <c r="U19" s="67">
        <v>280</v>
      </c>
      <c r="V19" s="67">
        <v>450</v>
      </c>
      <c r="W19" s="68">
        <f t="shared" ref="W19" si="3">K19/I19</f>
        <v>0.97549726145863358</v>
      </c>
      <c r="X19" s="68">
        <f t="shared" ref="X19" si="4">K19/J19</f>
        <v>1.0916129032258064</v>
      </c>
      <c r="Y19" s="68">
        <v>1.0645</v>
      </c>
      <c r="Z19" s="31"/>
      <c r="AA19" s="74"/>
    </row>
    <row r="20" spans="1:27" s="25" customFormat="1" ht="15.75" x14ac:dyDescent="0.2">
      <c r="A20" s="5"/>
      <c r="B20" s="29" t="s">
        <v>47</v>
      </c>
      <c r="C20" s="5" t="s">
        <v>48</v>
      </c>
      <c r="D20" s="274">
        <v>47</v>
      </c>
      <c r="E20" s="275"/>
      <c r="F20" s="71">
        <v>47</v>
      </c>
      <c r="G20" s="71">
        <v>47.3</v>
      </c>
      <c r="H20" s="57">
        <v>47</v>
      </c>
      <c r="I20" s="57">
        <v>0</v>
      </c>
      <c r="J20" s="69">
        <v>47.03</v>
      </c>
      <c r="K20" s="69"/>
      <c r="L20" s="69">
        <v>47</v>
      </c>
      <c r="M20" s="71">
        <v>47.1</v>
      </c>
      <c r="N20" s="71">
        <v>47</v>
      </c>
      <c r="O20" s="71">
        <v>47.1</v>
      </c>
      <c r="P20" s="71">
        <v>47</v>
      </c>
      <c r="Q20" s="71">
        <v>47</v>
      </c>
      <c r="R20" s="71">
        <v>47</v>
      </c>
      <c r="S20" s="71">
        <v>47</v>
      </c>
      <c r="T20" s="71">
        <v>47</v>
      </c>
      <c r="U20" s="71">
        <v>47</v>
      </c>
      <c r="V20" s="71">
        <v>47.1</v>
      </c>
      <c r="W20" s="62"/>
      <c r="X20" s="62"/>
      <c r="Y20" s="72">
        <f>L20/J20</f>
        <v>0.99936210929194125</v>
      </c>
      <c r="Z20" s="29"/>
      <c r="AA20" s="10"/>
    </row>
    <row r="21" spans="1:27" s="25" customFormat="1" ht="15.75" x14ac:dyDescent="0.2">
      <c r="A21" s="5"/>
      <c r="B21" s="29" t="s">
        <v>51</v>
      </c>
      <c r="C21" s="5" t="s">
        <v>43</v>
      </c>
      <c r="D21" s="290">
        <v>16938.8</v>
      </c>
      <c r="E21" s="291"/>
      <c r="F21" s="69">
        <v>14969.5</v>
      </c>
      <c r="G21" s="69">
        <v>16408.400000000001</v>
      </c>
      <c r="H21" s="50">
        <v>14580</v>
      </c>
      <c r="I21" s="50">
        <v>0</v>
      </c>
      <c r="J21" s="70">
        <v>14580</v>
      </c>
      <c r="K21" s="69"/>
      <c r="L21" s="69">
        <v>15904.8</v>
      </c>
      <c r="M21" s="71">
        <v>942</v>
      </c>
      <c r="N21" s="69">
        <v>2256</v>
      </c>
      <c r="O21" s="69">
        <v>1978</v>
      </c>
      <c r="P21" s="69">
        <v>1128</v>
      </c>
      <c r="Q21" s="69">
        <v>1974</v>
      </c>
      <c r="R21" s="71">
        <v>893</v>
      </c>
      <c r="S21" s="69">
        <v>1645</v>
      </c>
      <c r="T21" s="71">
        <v>329</v>
      </c>
      <c r="U21" s="69">
        <v>1316</v>
      </c>
      <c r="V21" s="69">
        <v>2119</v>
      </c>
      <c r="W21" s="62"/>
      <c r="X21" s="62"/>
      <c r="Y21" s="72">
        <f>L21/J21</f>
        <v>1.0908641975308642</v>
      </c>
      <c r="Z21" s="29"/>
      <c r="AA21" s="10"/>
    </row>
    <row r="22" spans="1:27" s="25" customFormat="1" ht="15.75" x14ac:dyDescent="0.2">
      <c r="A22" s="2" t="s">
        <v>15</v>
      </c>
      <c r="B22" s="31" t="s">
        <v>53</v>
      </c>
      <c r="C22" s="2" t="s">
        <v>46</v>
      </c>
      <c r="D22" s="282">
        <v>100</v>
      </c>
      <c r="E22" s="283"/>
      <c r="F22" s="33" t="s">
        <v>5</v>
      </c>
      <c r="G22" s="67">
        <v>50</v>
      </c>
      <c r="H22" s="29"/>
      <c r="I22" s="36">
        <v>50</v>
      </c>
      <c r="J22" s="34" t="s">
        <v>5</v>
      </c>
      <c r="K22" s="34"/>
      <c r="L22" s="34"/>
      <c r="M22" s="36"/>
      <c r="N22" s="34" t="s">
        <v>5</v>
      </c>
      <c r="O22" s="34" t="s">
        <v>5</v>
      </c>
      <c r="P22" s="34" t="s">
        <v>5</v>
      </c>
      <c r="Q22" s="34" t="s">
        <v>5</v>
      </c>
      <c r="R22" s="34" t="s">
        <v>5</v>
      </c>
      <c r="S22" s="34" t="s">
        <v>5</v>
      </c>
      <c r="T22" s="34" t="s">
        <v>5</v>
      </c>
      <c r="U22" s="34" t="s">
        <v>5</v>
      </c>
      <c r="V22" s="34" t="s">
        <v>5</v>
      </c>
      <c r="W22" s="75"/>
      <c r="X22" s="36"/>
      <c r="Y22" s="75"/>
      <c r="Z22" s="29"/>
      <c r="AA22" s="10"/>
    </row>
    <row r="23" spans="1:27" s="25" customFormat="1" ht="15.75" x14ac:dyDescent="0.2">
      <c r="A23" s="5"/>
      <c r="B23" s="29" t="s">
        <v>47</v>
      </c>
      <c r="C23" s="5" t="s">
        <v>48</v>
      </c>
      <c r="D23" s="274">
        <v>14</v>
      </c>
      <c r="E23" s="275"/>
      <c r="F23" s="35" t="s">
        <v>5</v>
      </c>
      <c r="G23" s="71">
        <v>14</v>
      </c>
      <c r="H23" s="29"/>
      <c r="I23" s="36"/>
      <c r="J23" s="36" t="s">
        <v>5</v>
      </c>
      <c r="K23" s="36"/>
      <c r="L23" s="36"/>
      <c r="M23" s="36"/>
      <c r="N23" s="36" t="s">
        <v>5</v>
      </c>
      <c r="O23" s="36" t="s">
        <v>5</v>
      </c>
      <c r="P23" s="36" t="s">
        <v>5</v>
      </c>
      <c r="Q23" s="36" t="s">
        <v>5</v>
      </c>
      <c r="R23" s="36" t="s">
        <v>5</v>
      </c>
      <c r="S23" s="36" t="s">
        <v>5</v>
      </c>
      <c r="T23" s="36" t="s">
        <v>5</v>
      </c>
      <c r="U23" s="36" t="s">
        <v>5</v>
      </c>
      <c r="V23" s="36" t="s">
        <v>5</v>
      </c>
      <c r="W23" s="76"/>
      <c r="X23" s="36"/>
      <c r="Y23" s="76"/>
      <c r="Z23" s="29"/>
      <c r="AA23" s="10"/>
    </row>
    <row r="24" spans="1:27" s="25" customFormat="1" ht="15.75" x14ac:dyDescent="0.2">
      <c r="A24" s="5"/>
      <c r="B24" s="29" t="s">
        <v>51</v>
      </c>
      <c r="C24" s="5" t="s">
        <v>43</v>
      </c>
      <c r="D24" s="274">
        <v>140</v>
      </c>
      <c r="E24" s="275"/>
      <c r="F24" s="35" t="s">
        <v>5</v>
      </c>
      <c r="G24" s="71">
        <v>70</v>
      </c>
      <c r="H24" s="29"/>
      <c r="I24" s="36"/>
      <c r="J24" s="36" t="s">
        <v>5</v>
      </c>
      <c r="K24" s="36"/>
      <c r="L24" s="36"/>
      <c r="M24" s="36"/>
      <c r="N24" s="36" t="s">
        <v>5</v>
      </c>
      <c r="O24" s="36" t="s">
        <v>5</v>
      </c>
      <c r="P24" s="36" t="s">
        <v>5</v>
      </c>
      <c r="Q24" s="36" t="s">
        <v>5</v>
      </c>
      <c r="R24" s="36" t="s">
        <v>5</v>
      </c>
      <c r="S24" s="36" t="s">
        <v>5</v>
      </c>
      <c r="T24" s="36" t="s">
        <v>5</v>
      </c>
      <c r="U24" s="36" t="s">
        <v>5</v>
      </c>
      <c r="V24" s="36" t="s">
        <v>5</v>
      </c>
      <c r="W24" s="76"/>
      <c r="X24" s="36"/>
      <c r="Y24" s="76"/>
      <c r="Z24" s="29"/>
      <c r="AA24" s="10"/>
    </row>
    <row r="25" spans="1:27" s="32" customFormat="1" ht="15.75" x14ac:dyDescent="0.2">
      <c r="A25" s="2" t="s">
        <v>16</v>
      </c>
      <c r="B25" s="31" t="s">
        <v>54</v>
      </c>
      <c r="C25" s="2" t="s">
        <v>46</v>
      </c>
      <c r="D25" s="282">
        <v>300</v>
      </c>
      <c r="E25" s="283"/>
      <c r="F25" s="67">
        <v>400</v>
      </c>
      <c r="G25" s="67">
        <v>432</v>
      </c>
      <c r="H25" s="77">
        <v>400</v>
      </c>
      <c r="I25" s="34">
        <v>432</v>
      </c>
      <c r="J25" s="67">
        <v>400</v>
      </c>
      <c r="K25" s="67">
        <v>443</v>
      </c>
      <c r="L25" s="67">
        <v>443</v>
      </c>
      <c r="M25" s="34" t="s">
        <v>5</v>
      </c>
      <c r="N25" s="34" t="s">
        <v>5</v>
      </c>
      <c r="O25" s="34" t="s">
        <v>5</v>
      </c>
      <c r="P25" s="34" t="s">
        <v>5</v>
      </c>
      <c r="Q25" s="34" t="s">
        <v>5</v>
      </c>
      <c r="R25" s="34" t="s">
        <v>5</v>
      </c>
      <c r="S25" s="34" t="s">
        <v>5</v>
      </c>
      <c r="T25" s="34" t="s">
        <v>5</v>
      </c>
      <c r="U25" s="75">
        <v>50</v>
      </c>
      <c r="V25" s="75">
        <v>350</v>
      </c>
      <c r="W25" s="68">
        <f t="shared" ref="W25:W33" si="5">K25/I25</f>
        <v>1.025462962962963</v>
      </c>
      <c r="X25" s="68">
        <f t="shared" ref="X25:X33" si="6">K25/J25</f>
        <v>1.1074999999999999</v>
      </c>
      <c r="Y25" s="68">
        <f t="shared" ref="Y25:Y34" si="7">L25/J25</f>
        <v>1.1074999999999999</v>
      </c>
      <c r="Z25" s="31"/>
      <c r="AA25" s="74"/>
    </row>
    <row r="26" spans="1:27" s="25" customFormat="1" ht="15.75" x14ac:dyDescent="0.2">
      <c r="A26" s="5"/>
      <c r="B26" s="29" t="s">
        <v>47</v>
      </c>
      <c r="C26" s="5" t="s">
        <v>48</v>
      </c>
      <c r="D26" s="274">
        <v>48</v>
      </c>
      <c r="E26" s="275"/>
      <c r="F26" s="71">
        <v>45.1</v>
      </c>
      <c r="G26" s="71">
        <v>48</v>
      </c>
      <c r="H26" s="57">
        <v>48</v>
      </c>
      <c r="I26" s="36">
        <v>48</v>
      </c>
      <c r="J26" s="71">
        <v>48</v>
      </c>
      <c r="K26" s="71">
        <v>48</v>
      </c>
      <c r="L26" s="71">
        <v>48</v>
      </c>
      <c r="M26" s="78"/>
      <c r="N26" s="78"/>
      <c r="O26" s="78"/>
      <c r="P26" s="78"/>
      <c r="Q26" s="78"/>
      <c r="R26" s="78"/>
      <c r="S26" s="78"/>
      <c r="T26" s="78"/>
      <c r="U26" s="76">
        <v>48</v>
      </c>
      <c r="V26" s="76">
        <v>48</v>
      </c>
      <c r="W26" s="72">
        <f t="shared" si="5"/>
        <v>1</v>
      </c>
      <c r="X26" s="72">
        <f t="shared" si="6"/>
        <v>1</v>
      </c>
      <c r="Y26" s="72">
        <f t="shared" si="7"/>
        <v>1</v>
      </c>
      <c r="Z26" s="29"/>
      <c r="AA26" s="10"/>
    </row>
    <row r="27" spans="1:27" s="25" customFormat="1" ht="15.75" x14ac:dyDescent="0.2">
      <c r="A27" s="5"/>
      <c r="B27" s="29" t="s">
        <v>51</v>
      </c>
      <c r="C27" s="5" t="s">
        <v>43</v>
      </c>
      <c r="D27" s="290">
        <v>1440</v>
      </c>
      <c r="E27" s="291"/>
      <c r="F27" s="69">
        <v>1805.2</v>
      </c>
      <c r="G27" s="69">
        <v>2073.6</v>
      </c>
      <c r="H27" s="50">
        <v>1920</v>
      </c>
      <c r="I27" s="70">
        <v>2073.6</v>
      </c>
      <c r="J27" s="70">
        <v>1920</v>
      </c>
      <c r="K27" s="70">
        <v>2126.4</v>
      </c>
      <c r="L27" s="70">
        <v>2126.4</v>
      </c>
      <c r="M27" s="78"/>
      <c r="N27" s="78"/>
      <c r="O27" s="78"/>
      <c r="P27" s="78"/>
      <c r="Q27" s="78"/>
      <c r="R27" s="78"/>
      <c r="S27" s="78"/>
      <c r="T27" s="78"/>
      <c r="U27" s="76">
        <v>240</v>
      </c>
      <c r="V27" s="76">
        <v>1680</v>
      </c>
      <c r="W27" s="72">
        <f t="shared" si="5"/>
        <v>1.025462962962963</v>
      </c>
      <c r="X27" s="72">
        <f t="shared" si="6"/>
        <v>1.1075000000000002</v>
      </c>
      <c r="Y27" s="72">
        <f t="shared" si="7"/>
        <v>1.1075000000000002</v>
      </c>
      <c r="Z27" s="29"/>
      <c r="AA27" s="10"/>
    </row>
    <row r="28" spans="1:27" s="25" customFormat="1" ht="15.75" x14ac:dyDescent="0.2">
      <c r="A28" s="63">
        <v>3</v>
      </c>
      <c r="B28" s="31" t="s">
        <v>55</v>
      </c>
      <c r="C28" s="2" t="s">
        <v>46</v>
      </c>
      <c r="D28" s="288">
        <v>1018.5</v>
      </c>
      <c r="E28" s="289"/>
      <c r="F28" s="67">
        <v>940</v>
      </c>
      <c r="G28" s="67">
        <v>956.5</v>
      </c>
      <c r="H28" s="77">
        <v>870</v>
      </c>
      <c r="I28" s="75">
        <v>951.5</v>
      </c>
      <c r="J28" s="67">
        <v>870</v>
      </c>
      <c r="K28" s="67">
        <v>910</v>
      </c>
      <c r="L28" s="67">
        <v>910</v>
      </c>
      <c r="M28" s="75">
        <v>43</v>
      </c>
      <c r="N28" s="75">
        <v>105</v>
      </c>
      <c r="O28" s="75">
        <v>95</v>
      </c>
      <c r="P28" s="75">
        <v>85</v>
      </c>
      <c r="Q28" s="75">
        <v>105</v>
      </c>
      <c r="R28" s="75">
        <v>108</v>
      </c>
      <c r="S28" s="75">
        <v>108</v>
      </c>
      <c r="T28" s="75">
        <v>24</v>
      </c>
      <c r="U28" s="75">
        <v>97</v>
      </c>
      <c r="V28" s="75">
        <v>100</v>
      </c>
      <c r="W28" s="68">
        <f t="shared" si="5"/>
        <v>0.95638465580662113</v>
      </c>
      <c r="X28" s="68">
        <f t="shared" si="6"/>
        <v>1.0459770114942528</v>
      </c>
      <c r="Y28" s="68">
        <f t="shared" si="7"/>
        <v>1.0459770114942528</v>
      </c>
      <c r="Z28" s="29"/>
      <c r="AA28" s="10"/>
    </row>
    <row r="29" spans="1:27" s="25" customFormat="1" ht="15.75" x14ac:dyDescent="0.2">
      <c r="A29" s="5"/>
      <c r="B29" s="5" t="s">
        <v>47</v>
      </c>
      <c r="C29" s="5" t="s">
        <v>48</v>
      </c>
      <c r="D29" s="274">
        <v>46.3</v>
      </c>
      <c r="E29" s="275"/>
      <c r="F29" s="71">
        <v>46.1</v>
      </c>
      <c r="G29" s="71">
        <v>46.1</v>
      </c>
      <c r="H29" s="57">
        <v>43</v>
      </c>
      <c r="I29" s="76">
        <v>42.55</v>
      </c>
      <c r="J29" s="76">
        <v>43.33</v>
      </c>
      <c r="K29" s="76">
        <v>38.9</v>
      </c>
      <c r="L29" s="76">
        <v>41.93</v>
      </c>
      <c r="M29" s="76">
        <v>43.4</v>
      </c>
      <c r="N29" s="76">
        <v>42.8</v>
      </c>
      <c r="O29" s="76">
        <v>42.7</v>
      </c>
      <c r="P29" s="76">
        <v>43.5</v>
      </c>
      <c r="Q29" s="76">
        <v>43.6</v>
      </c>
      <c r="R29" s="76">
        <v>43.4</v>
      </c>
      <c r="S29" s="76">
        <v>43.4</v>
      </c>
      <c r="T29" s="76">
        <v>42.6</v>
      </c>
      <c r="U29" s="76">
        <v>43.8</v>
      </c>
      <c r="V29" s="76">
        <v>43.6</v>
      </c>
      <c r="W29" s="72">
        <f t="shared" si="5"/>
        <v>0.91421856639247945</v>
      </c>
      <c r="X29" s="72">
        <f t="shared" si="6"/>
        <v>0.89776136625894298</v>
      </c>
      <c r="Y29" s="72">
        <f t="shared" si="7"/>
        <v>0.96768982229402267</v>
      </c>
      <c r="Z29" s="29"/>
      <c r="AA29" s="10"/>
    </row>
    <row r="30" spans="1:27" s="25" customFormat="1" ht="15.75" x14ac:dyDescent="0.2">
      <c r="A30" s="5"/>
      <c r="B30" s="5" t="s">
        <v>49</v>
      </c>
      <c r="C30" s="5" t="s">
        <v>43</v>
      </c>
      <c r="D30" s="290">
        <v>4712.2</v>
      </c>
      <c r="E30" s="291"/>
      <c r="F30" s="69">
        <v>4336.3999999999996</v>
      </c>
      <c r="G30" s="69">
        <v>4410.1000000000004</v>
      </c>
      <c r="H30" s="50">
        <v>3770</v>
      </c>
      <c r="I30" s="70">
        <v>4049.05</v>
      </c>
      <c r="J30" s="70">
        <v>3770</v>
      </c>
      <c r="K30" s="70">
        <v>3540.25</v>
      </c>
      <c r="L30" s="70">
        <v>3815.25</v>
      </c>
      <c r="M30" s="76">
        <v>186.7</v>
      </c>
      <c r="N30" s="76">
        <v>449.6</v>
      </c>
      <c r="O30" s="76">
        <v>405.6</v>
      </c>
      <c r="P30" s="76">
        <v>369.9</v>
      </c>
      <c r="Q30" s="76">
        <v>457.9</v>
      </c>
      <c r="R30" s="76">
        <v>468.6</v>
      </c>
      <c r="S30" s="76">
        <v>468.6</v>
      </c>
      <c r="T30" s="76">
        <v>102.3</v>
      </c>
      <c r="U30" s="76">
        <v>425.1</v>
      </c>
      <c r="V30" s="76">
        <v>435.9</v>
      </c>
      <c r="W30" s="72">
        <f t="shared" si="5"/>
        <v>0.87434089477778731</v>
      </c>
      <c r="X30" s="72">
        <f t="shared" si="6"/>
        <v>0.9390583554376658</v>
      </c>
      <c r="Y30" s="72">
        <f t="shared" si="7"/>
        <v>1.012002652519894</v>
      </c>
      <c r="Z30" s="29"/>
      <c r="AA30" s="10"/>
    </row>
    <row r="31" spans="1:27" s="25" customFormat="1" ht="15.75" x14ac:dyDescent="0.2">
      <c r="A31" s="2" t="s">
        <v>13</v>
      </c>
      <c r="B31" s="31" t="s">
        <v>56</v>
      </c>
      <c r="C31" s="2" t="s">
        <v>46</v>
      </c>
      <c r="D31" s="282">
        <v>906</v>
      </c>
      <c r="E31" s="283"/>
      <c r="F31" s="67">
        <v>850</v>
      </c>
      <c r="G31" s="67">
        <v>861.5</v>
      </c>
      <c r="H31" s="77">
        <v>800</v>
      </c>
      <c r="I31" s="75">
        <v>861.5</v>
      </c>
      <c r="J31" s="67">
        <v>800</v>
      </c>
      <c r="K31" s="67">
        <v>833</v>
      </c>
      <c r="L31" s="67">
        <v>833</v>
      </c>
      <c r="M31" s="75">
        <v>40</v>
      </c>
      <c r="N31" s="75">
        <v>90</v>
      </c>
      <c r="O31" s="75">
        <v>80</v>
      </c>
      <c r="P31" s="75">
        <v>80</v>
      </c>
      <c r="Q31" s="75">
        <v>100</v>
      </c>
      <c r="R31" s="75">
        <v>100</v>
      </c>
      <c r="S31" s="75">
        <v>100</v>
      </c>
      <c r="T31" s="75">
        <v>20</v>
      </c>
      <c r="U31" s="75">
        <v>95</v>
      </c>
      <c r="V31" s="75">
        <v>95</v>
      </c>
      <c r="W31" s="68">
        <f t="shared" si="5"/>
        <v>0.96691816598955316</v>
      </c>
      <c r="X31" s="68">
        <f t="shared" si="6"/>
        <v>1.04125</v>
      </c>
      <c r="Y31" s="68">
        <f t="shared" si="7"/>
        <v>1.04125</v>
      </c>
      <c r="Z31" s="29"/>
      <c r="AA31" s="10"/>
    </row>
    <row r="32" spans="1:27" s="25" customFormat="1" ht="15.75" x14ac:dyDescent="0.2">
      <c r="A32" s="5"/>
      <c r="B32" s="29" t="s">
        <v>47</v>
      </c>
      <c r="C32" s="5" t="s">
        <v>48</v>
      </c>
      <c r="D32" s="274">
        <v>47</v>
      </c>
      <c r="E32" s="275"/>
      <c r="F32" s="71">
        <v>47</v>
      </c>
      <c r="G32" s="71">
        <v>47</v>
      </c>
      <c r="H32" s="57">
        <v>44</v>
      </c>
      <c r="I32" s="76">
        <v>47</v>
      </c>
      <c r="J32" s="71">
        <v>44</v>
      </c>
      <c r="K32" s="71">
        <v>42.5</v>
      </c>
      <c r="L32" s="71">
        <v>42.5</v>
      </c>
      <c r="M32" s="76">
        <v>44</v>
      </c>
      <c r="N32" s="76">
        <v>44</v>
      </c>
      <c r="O32" s="76">
        <v>44</v>
      </c>
      <c r="P32" s="76">
        <v>44</v>
      </c>
      <c r="Q32" s="76">
        <v>44</v>
      </c>
      <c r="R32" s="76">
        <v>44</v>
      </c>
      <c r="S32" s="76">
        <v>44</v>
      </c>
      <c r="T32" s="76">
        <v>44</v>
      </c>
      <c r="U32" s="76">
        <v>44</v>
      </c>
      <c r="V32" s="76">
        <v>44</v>
      </c>
      <c r="W32" s="72">
        <f t="shared" si="5"/>
        <v>0.9042553191489362</v>
      </c>
      <c r="X32" s="72">
        <f t="shared" si="6"/>
        <v>0.96590909090909094</v>
      </c>
      <c r="Y32" s="72">
        <f t="shared" si="7"/>
        <v>0.96590909090909094</v>
      </c>
      <c r="Z32" s="29"/>
      <c r="AA32" s="10"/>
    </row>
    <row r="33" spans="1:27" s="25" customFormat="1" ht="15.75" x14ac:dyDescent="0.2">
      <c r="A33" s="5"/>
      <c r="B33" s="29" t="s">
        <v>51</v>
      </c>
      <c r="C33" s="5" t="s">
        <v>43</v>
      </c>
      <c r="D33" s="290">
        <v>4262.7</v>
      </c>
      <c r="E33" s="291"/>
      <c r="F33" s="69">
        <v>3995</v>
      </c>
      <c r="G33" s="69">
        <v>4049.1</v>
      </c>
      <c r="H33" s="50">
        <v>3520</v>
      </c>
      <c r="I33" s="70">
        <v>4049.05</v>
      </c>
      <c r="J33" s="70">
        <v>3520</v>
      </c>
      <c r="K33" s="70">
        <v>3540.25</v>
      </c>
      <c r="L33" s="70">
        <v>3540.25</v>
      </c>
      <c r="M33" s="76">
        <v>176</v>
      </c>
      <c r="N33" s="76">
        <v>396</v>
      </c>
      <c r="O33" s="76">
        <v>352</v>
      </c>
      <c r="P33" s="76">
        <v>352</v>
      </c>
      <c r="Q33" s="76">
        <v>440</v>
      </c>
      <c r="R33" s="76">
        <v>440</v>
      </c>
      <c r="S33" s="76">
        <v>440</v>
      </c>
      <c r="T33" s="76">
        <v>88</v>
      </c>
      <c r="U33" s="76">
        <v>418</v>
      </c>
      <c r="V33" s="76">
        <v>418</v>
      </c>
      <c r="W33" s="72">
        <f t="shared" si="5"/>
        <v>0.87434089477778731</v>
      </c>
      <c r="X33" s="72">
        <f t="shared" si="6"/>
        <v>1.005752840909091</v>
      </c>
      <c r="Y33" s="72">
        <f t="shared" si="7"/>
        <v>1.005752840909091</v>
      </c>
      <c r="Z33" s="29"/>
      <c r="AA33" s="10"/>
    </row>
    <row r="34" spans="1:27" s="25" customFormat="1" ht="15.75" x14ac:dyDescent="0.2">
      <c r="A34" s="2" t="s">
        <v>14</v>
      </c>
      <c r="B34" s="31" t="s">
        <v>57</v>
      </c>
      <c r="C34" s="2" t="s">
        <v>46</v>
      </c>
      <c r="D34" s="282">
        <v>112.5</v>
      </c>
      <c r="E34" s="283"/>
      <c r="F34" s="67">
        <v>90</v>
      </c>
      <c r="G34" s="67">
        <v>95</v>
      </c>
      <c r="H34" s="77">
        <v>70</v>
      </c>
      <c r="I34" s="77">
        <v>90</v>
      </c>
      <c r="J34" s="67">
        <v>70</v>
      </c>
      <c r="K34" s="67">
        <v>77</v>
      </c>
      <c r="L34" s="67">
        <v>77</v>
      </c>
      <c r="M34" s="67">
        <v>3</v>
      </c>
      <c r="N34" s="67">
        <v>15</v>
      </c>
      <c r="O34" s="67">
        <v>15</v>
      </c>
      <c r="P34" s="67">
        <v>5</v>
      </c>
      <c r="Q34" s="67">
        <v>5</v>
      </c>
      <c r="R34" s="67">
        <v>8</v>
      </c>
      <c r="S34" s="67">
        <v>8</v>
      </c>
      <c r="T34" s="67">
        <v>4</v>
      </c>
      <c r="U34" s="67">
        <v>2</v>
      </c>
      <c r="V34" s="67">
        <v>5</v>
      </c>
      <c r="W34" s="68">
        <f t="shared" ref="W34" si="8">K34/I34</f>
        <v>0.85555555555555551</v>
      </c>
      <c r="X34" s="68">
        <f t="shared" ref="X34" si="9">K34/J34</f>
        <v>1.1000000000000001</v>
      </c>
      <c r="Y34" s="68">
        <f t="shared" si="7"/>
        <v>1.1000000000000001</v>
      </c>
      <c r="Z34" s="29"/>
      <c r="AA34" s="10"/>
    </row>
    <row r="35" spans="1:27" s="25" customFormat="1" ht="15.75" x14ac:dyDescent="0.2">
      <c r="A35" s="5"/>
      <c r="B35" s="29" t="s">
        <v>47</v>
      </c>
      <c r="C35" s="5" t="s">
        <v>48</v>
      </c>
      <c r="D35" s="274">
        <v>40</v>
      </c>
      <c r="E35" s="275"/>
      <c r="F35" s="71">
        <v>37.9</v>
      </c>
      <c r="G35" s="71">
        <v>38</v>
      </c>
      <c r="H35" s="57">
        <v>36</v>
      </c>
      <c r="I35" s="57"/>
      <c r="J35" s="71">
        <v>35.700000000000003</v>
      </c>
      <c r="K35" s="71"/>
      <c r="L35" s="71">
        <v>35.71</v>
      </c>
      <c r="M35" s="71">
        <v>35.700000000000003</v>
      </c>
      <c r="N35" s="71">
        <v>35.700000000000003</v>
      </c>
      <c r="O35" s="71">
        <v>35.700000000000003</v>
      </c>
      <c r="P35" s="71">
        <v>35.700000000000003</v>
      </c>
      <c r="Q35" s="71">
        <v>35.700000000000003</v>
      </c>
      <c r="R35" s="71">
        <v>35.700000000000003</v>
      </c>
      <c r="S35" s="71">
        <v>35.700000000000003</v>
      </c>
      <c r="T35" s="71">
        <v>35.700000000000003</v>
      </c>
      <c r="U35" s="71">
        <v>35.700000000000003</v>
      </c>
      <c r="V35" s="71">
        <v>35.700000000000003</v>
      </c>
      <c r="W35" s="62"/>
      <c r="X35" s="62"/>
      <c r="Y35" s="72">
        <v>1</v>
      </c>
      <c r="Z35" s="29"/>
      <c r="AA35" s="10"/>
    </row>
    <row r="36" spans="1:27" s="25" customFormat="1" ht="15.75" x14ac:dyDescent="0.2">
      <c r="A36" s="5"/>
      <c r="B36" s="29" t="s">
        <v>51</v>
      </c>
      <c r="C36" s="5" t="s">
        <v>43</v>
      </c>
      <c r="D36" s="274">
        <v>449.5</v>
      </c>
      <c r="E36" s="275"/>
      <c r="F36" s="71">
        <v>341.4</v>
      </c>
      <c r="G36" s="71">
        <v>361</v>
      </c>
      <c r="H36" s="57">
        <v>250</v>
      </c>
      <c r="I36" s="57"/>
      <c r="J36" s="71">
        <v>250</v>
      </c>
      <c r="K36" s="71"/>
      <c r="L36" s="71">
        <v>275</v>
      </c>
      <c r="M36" s="71">
        <v>10.7</v>
      </c>
      <c r="N36" s="71">
        <v>53.6</v>
      </c>
      <c r="O36" s="71">
        <v>53.6</v>
      </c>
      <c r="P36" s="71">
        <v>17.899999999999999</v>
      </c>
      <c r="Q36" s="71">
        <v>17.899999999999999</v>
      </c>
      <c r="R36" s="71">
        <v>28.6</v>
      </c>
      <c r="S36" s="71">
        <v>28.6</v>
      </c>
      <c r="T36" s="71">
        <v>14.3</v>
      </c>
      <c r="U36" s="71">
        <v>7.1</v>
      </c>
      <c r="V36" s="71">
        <v>17.899999999999999</v>
      </c>
      <c r="W36" s="62"/>
      <c r="X36" s="62"/>
      <c r="Y36" s="72">
        <f>L36/J36</f>
        <v>1.1000000000000001</v>
      </c>
      <c r="Z36" s="29"/>
      <c r="AA36" s="10"/>
    </row>
    <row r="37" spans="1:27" s="25" customFormat="1" ht="15.75" x14ac:dyDescent="0.2">
      <c r="A37" s="63">
        <v>4</v>
      </c>
      <c r="B37" s="31" t="s">
        <v>58</v>
      </c>
      <c r="C37" s="2" t="s">
        <v>46</v>
      </c>
      <c r="D37" s="282">
        <v>620.29999999999995</v>
      </c>
      <c r="E37" s="283"/>
      <c r="F37" s="67">
        <v>910.3</v>
      </c>
      <c r="G37" s="67">
        <v>838.6</v>
      </c>
      <c r="H37" s="77">
        <v>720</v>
      </c>
      <c r="I37" s="66">
        <v>597.78</v>
      </c>
      <c r="J37" s="66">
        <v>1048.5999999999999</v>
      </c>
      <c r="K37" s="66">
        <v>713.65</v>
      </c>
      <c r="L37" s="66">
        <v>868.9</v>
      </c>
      <c r="M37" s="67">
        <v>49.6</v>
      </c>
      <c r="N37" s="67">
        <v>99.2</v>
      </c>
      <c r="O37" s="67">
        <v>207.6</v>
      </c>
      <c r="P37" s="67">
        <v>64.099999999999994</v>
      </c>
      <c r="Q37" s="67">
        <v>68.5</v>
      </c>
      <c r="R37" s="67">
        <v>37.700000000000003</v>
      </c>
      <c r="S37" s="67">
        <v>283.3</v>
      </c>
      <c r="T37" s="67">
        <v>85</v>
      </c>
      <c r="U37" s="67">
        <v>39.4</v>
      </c>
      <c r="V37" s="67">
        <v>114.2</v>
      </c>
      <c r="W37" s="68">
        <f>K37/I37</f>
        <v>1.1938338519187661</v>
      </c>
      <c r="X37" s="68">
        <f>K37/J37</f>
        <v>0.68057409879839792</v>
      </c>
      <c r="Y37" s="68">
        <f>L37/J37</f>
        <v>0.82862864772077061</v>
      </c>
      <c r="Z37" s="29"/>
      <c r="AA37" s="10"/>
    </row>
    <row r="38" spans="1:27" s="25" customFormat="1" ht="15.75" x14ac:dyDescent="0.2">
      <c r="A38" s="5" t="s">
        <v>5</v>
      </c>
      <c r="B38" s="29" t="s">
        <v>59</v>
      </c>
      <c r="C38" s="5" t="s">
        <v>43</v>
      </c>
      <c r="D38" s="290">
        <v>7000</v>
      </c>
      <c r="E38" s="291"/>
      <c r="F38" s="69">
        <v>12000</v>
      </c>
      <c r="G38" s="69">
        <v>9500</v>
      </c>
      <c r="H38" s="50">
        <v>13500</v>
      </c>
      <c r="I38" s="70">
        <v>9000</v>
      </c>
      <c r="J38" s="70">
        <v>22100</v>
      </c>
      <c r="K38" s="70">
        <v>11000</v>
      </c>
      <c r="L38" s="70">
        <v>15000</v>
      </c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72">
        <f>K38/I38</f>
        <v>1.2222222222222223</v>
      </c>
      <c r="X38" s="72">
        <f>K38/J38</f>
        <v>0.49773755656108598</v>
      </c>
      <c r="Y38" s="72">
        <f>L38/J38</f>
        <v>0.67873303167420818</v>
      </c>
      <c r="Z38" s="29"/>
      <c r="AA38" s="10"/>
    </row>
    <row r="39" spans="1:27" s="25" customFormat="1" ht="15.75" x14ac:dyDescent="0.2">
      <c r="A39" s="6" t="s">
        <v>5</v>
      </c>
      <c r="B39" s="29" t="s">
        <v>129</v>
      </c>
      <c r="C39" s="5" t="s">
        <v>48</v>
      </c>
      <c r="D39" s="180"/>
      <c r="E39" s="181"/>
      <c r="F39" s="69"/>
      <c r="G39" s="69"/>
      <c r="H39" s="50"/>
      <c r="I39" s="70">
        <v>150.56</v>
      </c>
      <c r="J39" s="70">
        <v>210</v>
      </c>
      <c r="K39" s="70">
        <v>154.13999999999999</v>
      </c>
      <c r="L39" s="70">
        <v>172.63</v>
      </c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72">
        <f>K39/I39</f>
        <v>1.0237778958554729</v>
      </c>
      <c r="X39" s="72">
        <f>K39/J39</f>
        <v>0.73399999999999999</v>
      </c>
      <c r="Y39" s="72">
        <f>L39/J39</f>
        <v>0.82204761904761903</v>
      </c>
      <c r="Z39" s="29"/>
      <c r="AA39" s="10"/>
    </row>
    <row r="40" spans="1:27" s="25" customFormat="1" ht="15.75" x14ac:dyDescent="0.2">
      <c r="A40" s="5" t="s">
        <v>5</v>
      </c>
      <c r="B40" s="29" t="s">
        <v>60</v>
      </c>
      <c r="C40" s="5" t="s">
        <v>46</v>
      </c>
      <c r="D40" s="274">
        <v>300</v>
      </c>
      <c r="E40" s="275"/>
      <c r="F40" s="71">
        <v>290</v>
      </c>
      <c r="G40" s="71">
        <v>245.8</v>
      </c>
      <c r="H40" s="57">
        <v>100</v>
      </c>
      <c r="I40" s="70">
        <v>5</v>
      </c>
      <c r="J40" s="70">
        <v>210</v>
      </c>
      <c r="K40" s="70">
        <v>54.75</v>
      </c>
      <c r="L40" s="70">
        <v>210</v>
      </c>
      <c r="M40" s="71">
        <v>10</v>
      </c>
      <c r="N40" s="71">
        <v>50</v>
      </c>
      <c r="O40" s="71">
        <v>20</v>
      </c>
      <c r="P40" s="71">
        <v>10</v>
      </c>
      <c r="Q40" s="71">
        <v>20</v>
      </c>
      <c r="R40" s="35" t="s">
        <v>5</v>
      </c>
      <c r="S40" s="71">
        <v>50</v>
      </c>
      <c r="T40" s="35" t="s">
        <v>5</v>
      </c>
      <c r="U40" s="71">
        <v>10</v>
      </c>
      <c r="V40" s="71">
        <v>40</v>
      </c>
      <c r="W40" s="72">
        <f>K40/I40</f>
        <v>10.95</v>
      </c>
      <c r="X40" s="72">
        <f>K40/J40</f>
        <v>0.26071428571428573</v>
      </c>
      <c r="Y40" s="72">
        <f>L40/J40</f>
        <v>1</v>
      </c>
      <c r="Z40" s="29"/>
      <c r="AA40" s="10"/>
    </row>
    <row r="41" spans="1:27" s="25" customFormat="1" ht="31.5" x14ac:dyDescent="0.2">
      <c r="A41" s="2" t="s">
        <v>61</v>
      </c>
      <c r="B41" s="29" t="s">
        <v>62</v>
      </c>
      <c r="C41" s="5"/>
      <c r="D41" s="280"/>
      <c r="E41" s="281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10"/>
    </row>
    <row r="42" spans="1:27" s="25" customFormat="1" ht="15.75" x14ac:dyDescent="0.2">
      <c r="A42" s="63">
        <v>1</v>
      </c>
      <c r="B42" s="31" t="s">
        <v>63</v>
      </c>
      <c r="C42" s="2" t="s">
        <v>46</v>
      </c>
      <c r="D42" s="288">
        <v>3248</v>
      </c>
      <c r="E42" s="289"/>
      <c r="F42" s="64">
        <v>3333</v>
      </c>
      <c r="G42" s="64">
        <v>3368.9</v>
      </c>
      <c r="H42" s="65">
        <v>3455</v>
      </c>
      <c r="I42" s="66">
        <v>3355.7</v>
      </c>
      <c r="J42" s="66">
        <v>3455.9</v>
      </c>
      <c r="K42" s="66">
        <v>3411.2</v>
      </c>
      <c r="L42" s="66">
        <v>3411.2</v>
      </c>
      <c r="M42" s="67">
        <v>410.7</v>
      </c>
      <c r="N42" s="67">
        <v>565.6</v>
      </c>
      <c r="O42" s="67">
        <v>853.8</v>
      </c>
      <c r="P42" s="67">
        <v>381.6</v>
      </c>
      <c r="Q42" s="67">
        <v>290.5</v>
      </c>
      <c r="R42" s="67">
        <v>14</v>
      </c>
      <c r="S42" s="67">
        <v>160.30000000000001</v>
      </c>
      <c r="T42" s="33" t="s">
        <v>5</v>
      </c>
      <c r="U42" s="67">
        <v>117.6</v>
      </c>
      <c r="V42" s="67">
        <v>661.9</v>
      </c>
      <c r="W42" s="68">
        <f>K42/I42</f>
        <v>1.0165390231546325</v>
      </c>
      <c r="X42" s="68">
        <f>K42/J42</f>
        <v>0.98706559796290394</v>
      </c>
      <c r="Y42" s="68">
        <f>L42/J42</f>
        <v>0.98706559796290394</v>
      </c>
      <c r="Z42" s="265" t="s">
        <v>128</v>
      </c>
      <c r="AA42" s="10"/>
    </row>
    <row r="43" spans="1:27" s="25" customFormat="1" ht="15.75" x14ac:dyDescent="0.2">
      <c r="A43" s="5"/>
      <c r="B43" s="29" t="s">
        <v>64</v>
      </c>
      <c r="C43" s="5" t="s">
        <v>46</v>
      </c>
      <c r="D43" s="294">
        <v>91.78</v>
      </c>
      <c r="E43" s="295"/>
      <c r="F43" s="71">
        <v>85</v>
      </c>
      <c r="G43" s="76">
        <v>120.87</v>
      </c>
      <c r="H43" s="57">
        <v>85</v>
      </c>
      <c r="I43" s="76">
        <v>120.9</v>
      </c>
      <c r="J43" s="76">
        <v>87</v>
      </c>
      <c r="K43" s="76">
        <v>72.3</v>
      </c>
      <c r="L43" s="76">
        <v>72.3</v>
      </c>
      <c r="M43" s="29"/>
      <c r="N43" s="76">
        <v>5</v>
      </c>
      <c r="O43" s="29"/>
      <c r="P43" s="76">
        <v>2</v>
      </c>
      <c r="Q43" s="29"/>
      <c r="R43" s="29"/>
      <c r="S43" s="76">
        <v>80</v>
      </c>
      <c r="T43" s="29"/>
      <c r="U43" s="29"/>
      <c r="V43" s="29"/>
      <c r="W43" s="62">
        <f>K43/I43</f>
        <v>0.59801488833746896</v>
      </c>
      <c r="X43" s="62">
        <f>K43/J43</f>
        <v>0.83103448275862069</v>
      </c>
      <c r="Y43" s="62">
        <f>L43/J43</f>
        <v>0.83103448275862069</v>
      </c>
      <c r="Z43" s="303"/>
      <c r="AA43" s="10"/>
    </row>
    <row r="44" spans="1:27" s="25" customFormat="1" ht="15.75" x14ac:dyDescent="0.2">
      <c r="A44" s="5"/>
      <c r="B44" s="30" t="s">
        <v>551</v>
      </c>
      <c r="C44" s="5"/>
      <c r="D44" s="294">
        <v>86.78</v>
      </c>
      <c r="E44" s="295"/>
      <c r="F44" s="71">
        <v>80</v>
      </c>
      <c r="G44" s="76">
        <v>120.87</v>
      </c>
      <c r="H44" s="29"/>
      <c r="I44" s="76">
        <v>120.9</v>
      </c>
      <c r="J44" s="76">
        <v>82</v>
      </c>
      <c r="K44" s="76">
        <v>72.3</v>
      </c>
      <c r="L44" s="76">
        <v>72.3</v>
      </c>
      <c r="M44" s="29"/>
      <c r="N44" s="29"/>
      <c r="O44" s="29"/>
      <c r="P44" s="76">
        <v>2</v>
      </c>
      <c r="Q44" s="29"/>
      <c r="R44" s="29"/>
      <c r="S44" s="76">
        <v>80</v>
      </c>
      <c r="T44" s="29"/>
      <c r="U44" s="29"/>
      <c r="V44" s="29"/>
      <c r="W44" s="62">
        <f>K44/I44</f>
        <v>0.59801488833746896</v>
      </c>
      <c r="X44" s="62">
        <f>K44/J44</f>
        <v>0.88170731707317074</v>
      </c>
      <c r="Y44" s="62">
        <f>L44/J44</f>
        <v>0.88170731707317074</v>
      </c>
      <c r="Z44" s="303"/>
      <c r="AA44" s="10"/>
    </row>
    <row r="45" spans="1:27" s="25" customFormat="1" ht="15.75" x14ac:dyDescent="0.2">
      <c r="A45" s="5"/>
      <c r="B45" s="30" t="s">
        <v>581</v>
      </c>
      <c r="C45" s="5"/>
      <c r="D45" s="274">
        <v>5</v>
      </c>
      <c r="E45" s="275"/>
      <c r="F45" s="71">
        <v>5</v>
      </c>
      <c r="G45" s="35" t="s">
        <v>5</v>
      </c>
      <c r="H45" s="29"/>
      <c r="I45" s="76"/>
      <c r="J45" s="76">
        <v>5</v>
      </c>
      <c r="K45" s="76">
        <v>0</v>
      </c>
      <c r="L45" s="76"/>
      <c r="M45" s="29"/>
      <c r="N45" s="76">
        <v>5</v>
      </c>
      <c r="O45" s="29"/>
      <c r="P45" s="29"/>
      <c r="Q45" s="29"/>
      <c r="R45" s="29"/>
      <c r="S45" s="29"/>
      <c r="T45" s="29"/>
      <c r="U45" s="29"/>
      <c r="V45" s="29"/>
      <c r="W45" s="62"/>
      <c r="X45" s="62"/>
      <c r="Y45" s="62"/>
      <c r="Z45" s="303"/>
      <c r="AA45" s="10"/>
    </row>
    <row r="46" spans="1:27" s="25" customFormat="1" ht="15.75" x14ac:dyDescent="0.2">
      <c r="A46" s="5" t="s">
        <v>5</v>
      </c>
      <c r="B46" s="29" t="s">
        <v>65</v>
      </c>
      <c r="C46" s="5" t="s">
        <v>46</v>
      </c>
      <c r="D46" s="290">
        <v>2855</v>
      </c>
      <c r="E46" s="291"/>
      <c r="F46" s="69">
        <v>3050</v>
      </c>
      <c r="G46" s="69">
        <v>3050</v>
      </c>
      <c r="H46" s="50">
        <v>3152</v>
      </c>
      <c r="I46" s="70">
        <v>2855</v>
      </c>
      <c r="J46" s="70">
        <v>3152.4</v>
      </c>
      <c r="K46" s="70">
        <v>3122.4</v>
      </c>
      <c r="L46" s="70">
        <v>3122.4</v>
      </c>
      <c r="M46" s="76">
        <v>401.86</v>
      </c>
      <c r="N46" s="76">
        <v>499.41</v>
      </c>
      <c r="O46" s="76">
        <v>851.9</v>
      </c>
      <c r="P46" s="76">
        <v>367.56</v>
      </c>
      <c r="Q46" s="76">
        <v>293.72000000000003</v>
      </c>
      <c r="R46" s="29"/>
      <c r="S46" s="29"/>
      <c r="T46" s="29"/>
      <c r="U46" s="76">
        <v>86.75</v>
      </c>
      <c r="V46" s="76">
        <v>651.20000000000005</v>
      </c>
      <c r="W46" s="62">
        <f>K46/I46</f>
        <v>1.0936602451838879</v>
      </c>
      <c r="X46" s="62">
        <f>K46/J46</f>
        <v>0.99048344118766651</v>
      </c>
      <c r="Y46" s="72">
        <f>L46/J46</f>
        <v>0.99048344118766651</v>
      </c>
      <c r="Z46" s="303"/>
      <c r="AA46" s="10"/>
    </row>
    <row r="47" spans="1:27" s="25" customFormat="1" ht="15.75" x14ac:dyDescent="0.2">
      <c r="A47" s="5"/>
      <c r="B47" s="29" t="s">
        <v>47</v>
      </c>
      <c r="C47" s="5" t="s">
        <v>48</v>
      </c>
      <c r="D47" s="274">
        <v>87.6</v>
      </c>
      <c r="E47" s="275"/>
      <c r="F47" s="71">
        <v>85.2</v>
      </c>
      <c r="G47" s="71">
        <v>88.5</v>
      </c>
      <c r="H47" s="57">
        <v>76</v>
      </c>
      <c r="I47" s="70">
        <v>73.7</v>
      </c>
      <c r="J47" s="70">
        <v>85.65</v>
      </c>
      <c r="K47" s="70">
        <v>81.7</v>
      </c>
      <c r="L47" s="70">
        <v>88.1</v>
      </c>
      <c r="M47" s="76">
        <v>114.47</v>
      </c>
      <c r="N47" s="76">
        <v>74.09</v>
      </c>
      <c r="O47" s="76">
        <v>119.73</v>
      </c>
      <c r="P47" s="76">
        <v>59.85</v>
      </c>
      <c r="Q47" s="76">
        <v>74.900000000000006</v>
      </c>
      <c r="R47" s="29"/>
      <c r="S47" s="29"/>
      <c r="T47" s="29"/>
      <c r="U47" s="76">
        <v>59.94</v>
      </c>
      <c r="V47" s="76">
        <v>54.98</v>
      </c>
      <c r="W47" s="62">
        <f>K47/I47</f>
        <v>1.1085481682496607</v>
      </c>
      <c r="X47" s="62">
        <f>K47/J47</f>
        <v>0.95388207822533566</v>
      </c>
      <c r="Y47" s="72">
        <f>L47/J47</f>
        <v>1.0286047869235257</v>
      </c>
      <c r="Z47" s="303"/>
      <c r="AA47" s="10"/>
    </row>
    <row r="48" spans="1:27" s="25" customFormat="1" ht="15.75" x14ac:dyDescent="0.2">
      <c r="A48" s="5"/>
      <c r="B48" s="29" t="s">
        <v>66</v>
      </c>
      <c r="C48" s="5" t="s">
        <v>43</v>
      </c>
      <c r="D48" s="290">
        <v>25000</v>
      </c>
      <c r="E48" s="291"/>
      <c r="F48" s="69">
        <v>26000</v>
      </c>
      <c r="G48" s="69">
        <v>27000</v>
      </c>
      <c r="H48" s="50">
        <v>24000</v>
      </c>
      <c r="I48" s="70">
        <v>21046</v>
      </c>
      <c r="J48" s="70">
        <v>27000</v>
      </c>
      <c r="K48" s="70">
        <v>25500</v>
      </c>
      <c r="L48" s="70">
        <v>27500</v>
      </c>
      <c r="M48" s="70">
        <v>4600</v>
      </c>
      <c r="N48" s="70">
        <v>3700</v>
      </c>
      <c r="O48" s="70">
        <v>10200</v>
      </c>
      <c r="P48" s="70">
        <v>2200</v>
      </c>
      <c r="Q48" s="70">
        <v>2200</v>
      </c>
      <c r="R48" s="29"/>
      <c r="S48" s="29"/>
      <c r="T48" s="29"/>
      <c r="U48" s="76">
        <v>520</v>
      </c>
      <c r="V48" s="70">
        <v>3580</v>
      </c>
      <c r="W48" s="62">
        <f>K48/I48</f>
        <v>1.2116316639741518</v>
      </c>
      <c r="X48" s="62">
        <f>K48/J48</f>
        <v>0.94444444444444442</v>
      </c>
      <c r="Y48" s="62">
        <f>L48/J48</f>
        <v>1.0185185185185186</v>
      </c>
      <c r="Z48" s="304"/>
      <c r="AA48" s="10"/>
    </row>
    <row r="49" spans="1:27" s="25" customFormat="1" ht="15.75" x14ac:dyDescent="0.2">
      <c r="A49" s="63">
        <v>2</v>
      </c>
      <c r="B49" s="31" t="s">
        <v>67</v>
      </c>
      <c r="C49" s="2" t="s">
        <v>46</v>
      </c>
      <c r="D49" s="286" t="s">
        <v>5</v>
      </c>
      <c r="E49" s="287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10"/>
    </row>
    <row r="50" spans="1:27" s="25" customFormat="1" ht="15.75" x14ac:dyDescent="0.2">
      <c r="A50" s="2" t="s">
        <v>68</v>
      </c>
      <c r="B50" s="31" t="s">
        <v>69</v>
      </c>
      <c r="C50" s="5"/>
      <c r="D50" s="280"/>
      <c r="E50" s="281"/>
      <c r="F50" s="29"/>
      <c r="G50" s="29"/>
      <c r="H50" s="29"/>
      <c r="I50" s="29"/>
      <c r="J50" s="29"/>
      <c r="K50" s="7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10"/>
    </row>
    <row r="51" spans="1:27" s="25" customFormat="1" ht="15.75" x14ac:dyDescent="0.2">
      <c r="A51" s="63">
        <v>1</v>
      </c>
      <c r="B51" s="31" t="s">
        <v>70</v>
      </c>
      <c r="C51" s="2" t="s">
        <v>71</v>
      </c>
      <c r="D51" s="288">
        <v>42778</v>
      </c>
      <c r="E51" s="289"/>
      <c r="F51" s="64">
        <v>45164</v>
      </c>
      <c r="G51" s="64">
        <v>45963</v>
      </c>
      <c r="H51" s="65">
        <v>47740</v>
      </c>
      <c r="I51" s="66">
        <v>45678</v>
      </c>
      <c r="J51" s="66">
        <v>48321</v>
      </c>
      <c r="K51" s="66">
        <v>48865</v>
      </c>
      <c r="L51" s="66">
        <v>48865</v>
      </c>
      <c r="M51" s="64">
        <v>2608</v>
      </c>
      <c r="N51" s="64">
        <v>5429</v>
      </c>
      <c r="O51" s="64">
        <v>5457</v>
      </c>
      <c r="P51" s="64">
        <v>2902</v>
      </c>
      <c r="Q51" s="64">
        <v>7788</v>
      </c>
      <c r="R51" s="64">
        <v>2425</v>
      </c>
      <c r="S51" s="64">
        <v>7423</v>
      </c>
      <c r="T51" s="64">
        <v>2473</v>
      </c>
      <c r="U51" s="64">
        <v>2262</v>
      </c>
      <c r="V51" s="64">
        <v>9554</v>
      </c>
      <c r="W51" s="68">
        <f>K51/I51</f>
        <v>1.0697710057358027</v>
      </c>
      <c r="X51" s="68">
        <f>K51/J51</f>
        <v>1.0112580451563502</v>
      </c>
      <c r="Y51" s="68">
        <f t="shared" ref="Y51:Y58" si="10">L51/J51</f>
        <v>1.0112580451563502</v>
      </c>
      <c r="Z51" s="29"/>
      <c r="AA51" s="10"/>
    </row>
    <row r="52" spans="1:27" s="25" customFormat="1" ht="15.75" x14ac:dyDescent="0.2">
      <c r="A52" s="5" t="s">
        <v>5</v>
      </c>
      <c r="B52" s="29" t="s">
        <v>72</v>
      </c>
      <c r="C52" s="5" t="s">
        <v>71</v>
      </c>
      <c r="D52" s="290">
        <v>18569</v>
      </c>
      <c r="E52" s="291"/>
      <c r="F52" s="69">
        <v>18582</v>
      </c>
      <c r="G52" s="69">
        <v>18740</v>
      </c>
      <c r="H52" s="50">
        <v>18840</v>
      </c>
      <c r="I52" s="70">
        <v>18541</v>
      </c>
      <c r="J52" s="70">
        <v>18930</v>
      </c>
      <c r="K52" s="70">
        <v>18567</v>
      </c>
      <c r="L52" s="70">
        <v>18567</v>
      </c>
      <c r="M52" s="71">
        <v>818</v>
      </c>
      <c r="N52" s="69">
        <v>2490</v>
      </c>
      <c r="O52" s="69">
        <v>2117</v>
      </c>
      <c r="P52" s="69">
        <v>1335</v>
      </c>
      <c r="Q52" s="69">
        <v>2760</v>
      </c>
      <c r="R52" s="69">
        <v>1347</v>
      </c>
      <c r="S52" s="69">
        <v>3955</v>
      </c>
      <c r="T52" s="71">
        <v>771</v>
      </c>
      <c r="U52" s="69">
        <v>1170</v>
      </c>
      <c r="V52" s="69">
        <v>2167</v>
      </c>
      <c r="W52" s="72">
        <f>K52/I52</f>
        <v>1.0014022976107007</v>
      </c>
      <c r="X52" s="72">
        <f>K52/J52</f>
        <v>0.98082408874801896</v>
      </c>
      <c r="Y52" s="72">
        <f t="shared" si="10"/>
        <v>0.98082408874801896</v>
      </c>
      <c r="Z52" s="29"/>
      <c r="AA52" s="10"/>
    </row>
    <row r="53" spans="1:27" s="25" customFormat="1" ht="15.75" x14ac:dyDescent="0.2">
      <c r="A53" s="5" t="s">
        <v>5</v>
      </c>
      <c r="B53" s="29" t="s">
        <v>73</v>
      </c>
      <c r="C53" s="5" t="s">
        <v>71</v>
      </c>
      <c r="D53" s="290">
        <v>2261</v>
      </c>
      <c r="E53" s="291"/>
      <c r="F53" s="69">
        <v>2280</v>
      </c>
      <c r="G53" s="69">
        <v>2311</v>
      </c>
      <c r="H53" s="50">
        <v>2300</v>
      </c>
      <c r="I53" s="70">
        <v>2228</v>
      </c>
      <c r="J53" s="70">
        <v>2330</v>
      </c>
      <c r="K53" s="70">
        <v>2530</v>
      </c>
      <c r="L53" s="70">
        <v>2530</v>
      </c>
      <c r="M53" s="71">
        <v>224</v>
      </c>
      <c r="N53" s="71">
        <v>202</v>
      </c>
      <c r="O53" s="71">
        <v>306</v>
      </c>
      <c r="P53" s="71">
        <v>190</v>
      </c>
      <c r="Q53" s="71">
        <v>187</v>
      </c>
      <c r="R53" s="71">
        <v>70</v>
      </c>
      <c r="S53" s="71">
        <v>211</v>
      </c>
      <c r="T53" s="71">
        <v>197</v>
      </c>
      <c r="U53" s="71">
        <v>73</v>
      </c>
      <c r="V53" s="71">
        <v>670</v>
      </c>
      <c r="W53" s="72">
        <f>K53/I53</f>
        <v>1.1355475763016158</v>
      </c>
      <c r="X53" s="72">
        <f>K53/J53</f>
        <v>1.0858369098712446</v>
      </c>
      <c r="Y53" s="72">
        <f t="shared" si="10"/>
        <v>1.0858369098712446</v>
      </c>
      <c r="Z53" s="29"/>
      <c r="AA53" s="10"/>
    </row>
    <row r="54" spans="1:27" s="25" customFormat="1" ht="15.75" x14ac:dyDescent="0.2">
      <c r="A54" s="5" t="s">
        <v>5</v>
      </c>
      <c r="B54" s="29" t="s">
        <v>74</v>
      </c>
      <c r="C54" s="5" t="s">
        <v>71</v>
      </c>
      <c r="D54" s="290">
        <v>21948</v>
      </c>
      <c r="E54" s="291"/>
      <c r="F54" s="69">
        <v>24300</v>
      </c>
      <c r="G54" s="69">
        <v>24912</v>
      </c>
      <c r="H54" s="50">
        <v>26600</v>
      </c>
      <c r="I54" s="70">
        <v>24909</v>
      </c>
      <c r="J54" s="70">
        <v>27061</v>
      </c>
      <c r="K54" s="70">
        <v>27768</v>
      </c>
      <c r="L54" s="70">
        <v>27768</v>
      </c>
      <c r="M54" s="69">
        <v>1566</v>
      </c>
      <c r="N54" s="69">
        <v>2737</v>
      </c>
      <c r="O54" s="69">
        <v>3034</v>
      </c>
      <c r="P54" s="69">
        <v>1377</v>
      </c>
      <c r="Q54" s="69">
        <v>4841</v>
      </c>
      <c r="R54" s="69">
        <v>1008</v>
      </c>
      <c r="S54" s="69">
        <v>3257</v>
      </c>
      <c r="T54" s="69">
        <v>1505</v>
      </c>
      <c r="U54" s="69">
        <v>1019</v>
      </c>
      <c r="V54" s="69">
        <v>6717</v>
      </c>
      <c r="W54" s="72">
        <f>K54/I54</f>
        <v>1.1147777911598218</v>
      </c>
      <c r="X54" s="72">
        <f>K54/J54</f>
        <v>1.0261261594176121</v>
      </c>
      <c r="Y54" s="72">
        <f t="shared" si="10"/>
        <v>1.0261261594176121</v>
      </c>
      <c r="Z54" s="29"/>
      <c r="AA54" s="10"/>
    </row>
    <row r="55" spans="1:27" s="25" customFormat="1" ht="15.75" x14ac:dyDescent="0.2">
      <c r="A55" s="63">
        <v>2</v>
      </c>
      <c r="B55" s="31" t="s">
        <v>75</v>
      </c>
      <c r="C55" s="2" t="s">
        <v>8</v>
      </c>
      <c r="D55" s="282">
        <v>8.3000000000000007</v>
      </c>
      <c r="E55" s="283"/>
      <c r="F55" s="67">
        <v>5.6</v>
      </c>
      <c r="G55" s="67">
        <v>7.4</v>
      </c>
      <c r="H55" s="75">
        <v>5.13</v>
      </c>
      <c r="I55" s="75"/>
      <c r="J55" s="75">
        <v>5.13</v>
      </c>
      <c r="K55" s="75"/>
      <c r="L55" s="75">
        <v>5.58</v>
      </c>
      <c r="M55" s="75">
        <v>5.29</v>
      </c>
      <c r="N55" s="75">
        <v>4.6100000000000003</v>
      </c>
      <c r="O55" s="75">
        <v>4.96</v>
      </c>
      <c r="P55" s="75">
        <v>4.3099999999999996</v>
      </c>
      <c r="Q55" s="75">
        <v>5.46</v>
      </c>
      <c r="R55" s="75">
        <v>3.9</v>
      </c>
      <c r="S55" s="75">
        <v>4.1399999999999997</v>
      </c>
      <c r="T55" s="75">
        <v>5.37</v>
      </c>
      <c r="U55" s="75">
        <v>4.24</v>
      </c>
      <c r="V55" s="75">
        <v>6.06</v>
      </c>
      <c r="W55" s="80"/>
      <c r="X55" s="75"/>
      <c r="Y55" s="68">
        <f t="shared" si="10"/>
        <v>1.0877192982456141</v>
      </c>
      <c r="Z55" s="29"/>
      <c r="AA55" s="10"/>
    </row>
    <row r="56" spans="1:27" s="25" customFormat="1" ht="31.5" x14ac:dyDescent="0.2">
      <c r="A56" s="63">
        <v>3</v>
      </c>
      <c r="B56" s="31" t="s">
        <v>76</v>
      </c>
      <c r="C56" s="5" t="s">
        <v>77</v>
      </c>
      <c r="D56" s="282">
        <v>215.8</v>
      </c>
      <c r="E56" s="283"/>
      <c r="F56" s="67">
        <v>248</v>
      </c>
      <c r="G56" s="67">
        <v>240.7</v>
      </c>
      <c r="H56" s="77">
        <v>248</v>
      </c>
      <c r="I56" s="75">
        <v>215.01</v>
      </c>
      <c r="J56" s="75">
        <v>248</v>
      </c>
      <c r="K56" s="75">
        <v>236.84</v>
      </c>
      <c r="L56" s="75">
        <v>248</v>
      </c>
      <c r="M56" s="75">
        <v>21.5</v>
      </c>
      <c r="N56" s="75">
        <v>26.5</v>
      </c>
      <c r="O56" s="75">
        <v>43.5</v>
      </c>
      <c r="P56" s="75">
        <v>25</v>
      </c>
      <c r="Q56" s="75">
        <v>32</v>
      </c>
      <c r="R56" s="75">
        <v>12.5</v>
      </c>
      <c r="S56" s="75">
        <v>28.5</v>
      </c>
      <c r="T56" s="75">
        <v>8</v>
      </c>
      <c r="U56" s="75">
        <v>14.5</v>
      </c>
      <c r="V56" s="75">
        <v>36</v>
      </c>
      <c r="W56" s="68">
        <f>K56/I56</f>
        <v>1.1015301613878425</v>
      </c>
      <c r="X56" s="68">
        <f>K56/J56</f>
        <v>0.95499999999999996</v>
      </c>
      <c r="Y56" s="61">
        <f t="shared" si="10"/>
        <v>1</v>
      </c>
      <c r="Z56" s="29"/>
      <c r="AA56" s="10"/>
    </row>
    <row r="57" spans="1:27" s="25" customFormat="1" ht="15.75" x14ac:dyDescent="0.2">
      <c r="A57" s="63">
        <v>4</v>
      </c>
      <c r="B57" s="31" t="s">
        <v>78</v>
      </c>
      <c r="C57" s="2" t="s">
        <v>43</v>
      </c>
      <c r="D57" s="288">
        <v>2239.3000000000002</v>
      </c>
      <c r="E57" s="289"/>
      <c r="F57" s="64">
        <v>2289</v>
      </c>
      <c r="G57" s="64">
        <v>2452</v>
      </c>
      <c r="H57" s="65">
        <v>2352</v>
      </c>
      <c r="I57" s="65"/>
      <c r="J57" s="66">
        <v>2352</v>
      </c>
      <c r="K57" s="66">
        <v>1700</v>
      </c>
      <c r="L57" s="66">
        <v>2450</v>
      </c>
      <c r="M57" s="75">
        <v>210</v>
      </c>
      <c r="N57" s="75">
        <v>250</v>
      </c>
      <c r="O57" s="75">
        <v>680</v>
      </c>
      <c r="P57" s="75">
        <v>180</v>
      </c>
      <c r="Q57" s="75">
        <v>190</v>
      </c>
      <c r="R57" s="75">
        <v>150</v>
      </c>
      <c r="S57" s="75">
        <v>160</v>
      </c>
      <c r="T57" s="75">
        <v>70</v>
      </c>
      <c r="U57" s="75">
        <v>80</v>
      </c>
      <c r="V57" s="75">
        <v>382</v>
      </c>
      <c r="W57" s="61"/>
      <c r="X57" s="68">
        <f>K57/J57</f>
        <v>0.72278911564625847</v>
      </c>
      <c r="Y57" s="61">
        <f t="shared" si="10"/>
        <v>1.0416666666666667</v>
      </c>
      <c r="Z57" s="29"/>
      <c r="AA57" s="10"/>
    </row>
    <row r="58" spans="1:27" s="25" customFormat="1" ht="15.75" x14ac:dyDescent="0.2">
      <c r="A58" s="5"/>
      <c r="B58" s="29" t="s">
        <v>79</v>
      </c>
      <c r="C58" s="5" t="s">
        <v>43</v>
      </c>
      <c r="D58" s="290">
        <v>1530</v>
      </c>
      <c r="E58" s="291"/>
      <c r="F58" s="69">
        <v>1602.3</v>
      </c>
      <c r="G58" s="69">
        <v>1314</v>
      </c>
      <c r="H58" s="50">
        <v>1620</v>
      </c>
      <c r="I58" s="50"/>
      <c r="J58" s="70">
        <v>1620</v>
      </c>
      <c r="K58" s="70">
        <v>1000</v>
      </c>
      <c r="L58" s="70">
        <v>1600</v>
      </c>
      <c r="M58" s="76">
        <v>144</v>
      </c>
      <c r="N58" s="76">
        <v>172</v>
      </c>
      <c r="O58" s="76">
        <v>469</v>
      </c>
      <c r="P58" s="76">
        <v>124</v>
      </c>
      <c r="Q58" s="76">
        <v>131</v>
      </c>
      <c r="R58" s="76">
        <v>103</v>
      </c>
      <c r="S58" s="76">
        <v>110</v>
      </c>
      <c r="T58" s="76">
        <v>48</v>
      </c>
      <c r="U58" s="76">
        <v>55</v>
      </c>
      <c r="V58" s="76">
        <v>264</v>
      </c>
      <c r="W58" s="62"/>
      <c r="X58" s="72">
        <f>K58/J58</f>
        <v>0.61728395061728392</v>
      </c>
      <c r="Y58" s="72">
        <f t="shared" si="10"/>
        <v>0.98765432098765427</v>
      </c>
      <c r="Z58" s="29"/>
      <c r="AA58" s="10"/>
    </row>
    <row r="59" spans="1:27" s="25" customFormat="1" ht="15.75" x14ac:dyDescent="0.2">
      <c r="A59" s="2" t="s">
        <v>80</v>
      </c>
      <c r="B59" s="31" t="s">
        <v>81</v>
      </c>
      <c r="C59" s="5"/>
      <c r="D59" s="280"/>
      <c r="E59" s="281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10"/>
    </row>
    <row r="60" spans="1:27" s="25" customFormat="1" ht="15.75" x14ac:dyDescent="0.2">
      <c r="A60" s="63">
        <v>1</v>
      </c>
      <c r="B60" s="31" t="s">
        <v>82</v>
      </c>
      <c r="C60" s="2" t="s">
        <v>46</v>
      </c>
      <c r="D60" s="282">
        <v>133</v>
      </c>
      <c r="E60" s="283"/>
      <c r="F60" s="67">
        <v>133</v>
      </c>
      <c r="G60" s="67">
        <v>133</v>
      </c>
      <c r="H60" s="77">
        <v>133</v>
      </c>
      <c r="I60" s="75">
        <v>133</v>
      </c>
      <c r="J60" s="75">
        <v>133</v>
      </c>
      <c r="K60" s="75">
        <v>133</v>
      </c>
      <c r="L60" s="75">
        <v>133</v>
      </c>
      <c r="M60" s="67">
        <v>12</v>
      </c>
      <c r="N60" s="67">
        <v>12.5</v>
      </c>
      <c r="O60" s="67">
        <v>24</v>
      </c>
      <c r="P60" s="67">
        <v>13</v>
      </c>
      <c r="Q60" s="67">
        <v>10</v>
      </c>
      <c r="R60" s="67">
        <v>12</v>
      </c>
      <c r="S60" s="67">
        <v>30</v>
      </c>
      <c r="T60" s="67">
        <v>1</v>
      </c>
      <c r="U60" s="67">
        <v>3.5</v>
      </c>
      <c r="V60" s="67">
        <v>15</v>
      </c>
      <c r="W60" s="68">
        <f>K60/I60</f>
        <v>1</v>
      </c>
      <c r="X60" s="68">
        <f>K60/J60</f>
        <v>1</v>
      </c>
      <c r="Y60" s="61">
        <f>L60/J60</f>
        <v>1</v>
      </c>
      <c r="Z60" s="29"/>
      <c r="AA60" s="10"/>
    </row>
    <row r="61" spans="1:27" s="25" customFormat="1" ht="15.75" x14ac:dyDescent="0.2">
      <c r="A61" s="63">
        <v>2</v>
      </c>
      <c r="B61" s="30" t="s">
        <v>124</v>
      </c>
      <c r="C61" s="2" t="s">
        <v>43</v>
      </c>
      <c r="D61" s="282">
        <v>540</v>
      </c>
      <c r="E61" s="283"/>
      <c r="F61" s="67">
        <v>605</v>
      </c>
      <c r="G61" s="67">
        <v>620</v>
      </c>
      <c r="H61" s="77">
        <v>606</v>
      </c>
      <c r="I61" s="75">
        <v>470</v>
      </c>
      <c r="J61" s="75">
        <v>670</v>
      </c>
      <c r="K61" s="75">
        <v>554.9</v>
      </c>
      <c r="L61" s="75">
        <v>670</v>
      </c>
      <c r="M61" s="67">
        <v>40</v>
      </c>
      <c r="N61" s="67">
        <v>43</v>
      </c>
      <c r="O61" s="67">
        <v>85</v>
      </c>
      <c r="P61" s="67">
        <v>46</v>
      </c>
      <c r="Q61" s="67">
        <v>65</v>
      </c>
      <c r="R61" s="67">
        <v>60</v>
      </c>
      <c r="S61" s="67">
        <v>78</v>
      </c>
      <c r="T61" s="67">
        <v>194</v>
      </c>
      <c r="U61" s="67">
        <v>11</v>
      </c>
      <c r="V61" s="67">
        <v>48</v>
      </c>
      <c r="W61" s="68">
        <f>K61/I61</f>
        <v>1.1806382978723404</v>
      </c>
      <c r="X61" s="68">
        <f>K61/J61</f>
        <v>0.82820895522388061</v>
      </c>
      <c r="Y61" s="61">
        <f>L61/J61</f>
        <v>1</v>
      </c>
      <c r="Z61" s="29"/>
      <c r="AA61" s="10"/>
    </row>
    <row r="62" spans="1:27" s="25" customFormat="1" ht="15.75" x14ac:dyDescent="0.2">
      <c r="A62" s="5"/>
      <c r="B62" s="29" t="s">
        <v>83</v>
      </c>
      <c r="C62" s="5" t="s">
        <v>43</v>
      </c>
      <c r="D62" s="274">
        <v>500</v>
      </c>
      <c r="E62" s="275"/>
      <c r="F62" s="71">
        <v>570</v>
      </c>
      <c r="G62" s="71">
        <v>580</v>
      </c>
      <c r="H62" s="57">
        <v>571</v>
      </c>
      <c r="I62" s="76">
        <v>440</v>
      </c>
      <c r="J62" s="76">
        <v>640</v>
      </c>
      <c r="K62" s="76">
        <v>528</v>
      </c>
      <c r="L62" s="76">
        <v>640</v>
      </c>
      <c r="M62" s="71">
        <v>40</v>
      </c>
      <c r="N62" s="71">
        <v>42</v>
      </c>
      <c r="O62" s="71">
        <v>85</v>
      </c>
      <c r="P62" s="71">
        <v>46</v>
      </c>
      <c r="Q62" s="71">
        <v>65</v>
      </c>
      <c r="R62" s="71">
        <v>41</v>
      </c>
      <c r="S62" s="71">
        <v>78</v>
      </c>
      <c r="T62" s="71">
        <v>184</v>
      </c>
      <c r="U62" s="71">
        <v>11</v>
      </c>
      <c r="V62" s="71">
        <v>48</v>
      </c>
      <c r="W62" s="72">
        <f>K62/I62</f>
        <v>1.2</v>
      </c>
      <c r="X62" s="72">
        <f>K62/J62</f>
        <v>0.82499999999999996</v>
      </c>
      <c r="Y62" s="72">
        <f>L62/J62</f>
        <v>1</v>
      </c>
      <c r="Z62" s="29"/>
      <c r="AA62" s="10"/>
    </row>
    <row r="63" spans="1:27" s="25" customFormat="1" ht="15.75" x14ac:dyDescent="0.2">
      <c r="A63" s="5"/>
      <c r="B63" s="29" t="s">
        <v>84</v>
      </c>
      <c r="C63" s="5" t="s">
        <v>43</v>
      </c>
      <c r="D63" s="274">
        <v>40</v>
      </c>
      <c r="E63" s="275"/>
      <c r="F63" s="71">
        <v>35</v>
      </c>
      <c r="G63" s="71">
        <v>40</v>
      </c>
      <c r="H63" s="57">
        <v>35</v>
      </c>
      <c r="I63" s="76">
        <v>30</v>
      </c>
      <c r="J63" s="76">
        <v>30</v>
      </c>
      <c r="K63" s="76">
        <v>26.9</v>
      </c>
      <c r="L63" s="76">
        <v>30</v>
      </c>
      <c r="M63" s="29"/>
      <c r="N63" s="71">
        <v>1</v>
      </c>
      <c r="O63" s="29"/>
      <c r="P63" s="29"/>
      <c r="Q63" s="29"/>
      <c r="R63" s="71">
        <v>19</v>
      </c>
      <c r="S63" s="29"/>
      <c r="T63" s="71">
        <v>10</v>
      </c>
      <c r="U63" s="29"/>
      <c r="V63" s="29"/>
      <c r="W63" s="72">
        <f>K63/I63</f>
        <v>0.89666666666666661</v>
      </c>
      <c r="X63" s="72">
        <f>K63/J63</f>
        <v>0.89666666666666661</v>
      </c>
      <c r="Y63" s="72">
        <f>L63/J63</f>
        <v>1</v>
      </c>
      <c r="Z63" s="29"/>
      <c r="AA63" s="10"/>
    </row>
    <row r="64" spans="1:27" s="25" customFormat="1" ht="15.75" x14ac:dyDescent="0.2">
      <c r="A64" s="5"/>
      <c r="B64" s="29" t="s">
        <v>85</v>
      </c>
      <c r="C64" s="5" t="s">
        <v>43</v>
      </c>
      <c r="D64" s="278" t="s">
        <v>5</v>
      </c>
      <c r="E64" s="279"/>
      <c r="F64" s="35" t="s">
        <v>5</v>
      </c>
      <c r="G64" s="35" t="s">
        <v>5</v>
      </c>
      <c r="H64" s="29"/>
      <c r="I64" s="78"/>
      <c r="J64" s="78"/>
      <c r="K64" s="78"/>
      <c r="L64" s="78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10"/>
    </row>
    <row r="65" spans="1:27" s="25" customFormat="1" ht="15.75" x14ac:dyDescent="0.2">
      <c r="A65" s="5"/>
      <c r="B65" s="29" t="s">
        <v>86</v>
      </c>
      <c r="C65" s="5" t="s">
        <v>87</v>
      </c>
      <c r="D65" s="278" t="s">
        <v>5</v>
      </c>
      <c r="E65" s="279"/>
      <c r="F65" s="35" t="s">
        <v>5</v>
      </c>
      <c r="G65" s="35" t="s">
        <v>5</v>
      </c>
      <c r="H65" s="29"/>
      <c r="I65" s="78"/>
      <c r="J65" s="78"/>
      <c r="K65" s="78"/>
      <c r="L65" s="78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10"/>
    </row>
    <row r="66" spans="1:27" s="25" customFormat="1" ht="15.75" x14ac:dyDescent="0.2">
      <c r="A66" s="5"/>
      <c r="B66" s="29" t="s">
        <v>88</v>
      </c>
      <c r="C66" s="5" t="s">
        <v>89</v>
      </c>
      <c r="D66" s="278" t="s">
        <v>5</v>
      </c>
      <c r="E66" s="279"/>
      <c r="F66" s="35" t="s">
        <v>5</v>
      </c>
      <c r="G66" s="29"/>
      <c r="H66" s="29"/>
      <c r="I66" s="70"/>
      <c r="J66" s="70"/>
      <c r="K66" s="70"/>
      <c r="L66" s="70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72"/>
      <c r="X66" s="29"/>
      <c r="Y66" s="29"/>
      <c r="Z66" s="305" t="s">
        <v>582</v>
      </c>
      <c r="AA66" s="10"/>
    </row>
    <row r="67" spans="1:27" s="25" customFormat="1" ht="15.75" x14ac:dyDescent="0.2">
      <c r="A67" s="5"/>
      <c r="B67" s="29" t="s">
        <v>90</v>
      </c>
      <c r="C67" s="5" t="s">
        <v>91</v>
      </c>
      <c r="D67" s="274">
        <v>242</v>
      </c>
      <c r="E67" s="275"/>
      <c r="F67" s="71">
        <v>270</v>
      </c>
      <c r="G67" s="71">
        <v>288</v>
      </c>
      <c r="H67" s="29"/>
      <c r="I67" s="70">
        <v>195</v>
      </c>
      <c r="J67" s="70">
        <v>310</v>
      </c>
      <c r="K67" s="70">
        <v>240</v>
      </c>
      <c r="L67" s="70">
        <v>310</v>
      </c>
      <c r="M67" s="29"/>
      <c r="N67" s="29"/>
      <c r="O67" s="29"/>
      <c r="P67" s="29"/>
      <c r="Q67" s="76">
        <v>20</v>
      </c>
      <c r="R67" s="29"/>
      <c r="S67" s="29"/>
      <c r="T67" s="76">
        <v>290</v>
      </c>
      <c r="U67" s="29"/>
      <c r="V67" s="29"/>
      <c r="W67" s="62">
        <f>K67/I67</f>
        <v>1.2307692307692308</v>
      </c>
      <c r="X67" s="62">
        <f>K67/J67</f>
        <v>0.77419354838709675</v>
      </c>
      <c r="Y67" s="72">
        <f>L67/J67</f>
        <v>1</v>
      </c>
      <c r="Z67" s="306"/>
      <c r="AA67" s="10"/>
    </row>
    <row r="68" spans="1:27" s="25" customFormat="1" ht="15.75" x14ac:dyDescent="0.2">
      <c r="A68" s="2" t="s">
        <v>92</v>
      </c>
      <c r="B68" s="31" t="s">
        <v>93</v>
      </c>
      <c r="C68" s="5"/>
      <c r="D68" s="280"/>
      <c r="E68" s="281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10"/>
    </row>
    <row r="69" spans="1:27" s="25" customFormat="1" ht="15.75" x14ac:dyDescent="0.2">
      <c r="A69" s="63">
        <v>1</v>
      </c>
      <c r="B69" s="31" t="s">
        <v>94</v>
      </c>
      <c r="C69" s="2" t="s">
        <v>8</v>
      </c>
      <c r="D69" s="292">
        <v>42.77</v>
      </c>
      <c r="E69" s="293"/>
      <c r="F69" s="75">
        <v>43.1</v>
      </c>
      <c r="G69" s="75">
        <v>43.25</v>
      </c>
      <c r="H69" s="75">
        <v>43.4</v>
      </c>
      <c r="I69" s="75">
        <v>42.77</v>
      </c>
      <c r="J69" s="75">
        <v>43.4</v>
      </c>
      <c r="K69" s="75">
        <v>43.27</v>
      </c>
      <c r="L69" s="75">
        <v>43.4</v>
      </c>
      <c r="M69" s="75">
        <v>72.31</v>
      </c>
      <c r="N69" s="75">
        <v>38.68</v>
      </c>
      <c r="O69" s="75">
        <v>47.92</v>
      </c>
      <c r="P69" s="75">
        <v>42.55</v>
      </c>
      <c r="Q69" s="75">
        <v>69.34</v>
      </c>
      <c r="R69" s="75">
        <v>41.21</v>
      </c>
      <c r="S69" s="75">
        <v>30.51</v>
      </c>
      <c r="T69" s="75">
        <v>22.11</v>
      </c>
      <c r="U69" s="75">
        <v>64.03</v>
      </c>
      <c r="V69" s="75">
        <v>33.76</v>
      </c>
      <c r="W69" s="68">
        <f t="shared" ref="W69:W80" si="11">K69/I69</f>
        <v>1.0116904372223521</v>
      </c>
      <c r="X69" s="68">
        <f t="shared" ref="X69:X80" si="12">K69/J69</f>
        <v>0.99700460829493098</v>
      </c>
      <c r="Y69" s="61">
        <f t="shared" ref="Y69:Y80" si="13">L69/J69</f>
        <v>1</v>
      </c>
      <c r="Z69" s="29"/>
      <c r="AA69" s="10"/>
    </row>
    <row r="70" spans="1:27" s="25" customFormat="1" ht="15.75" x14ac:dyDescent="0.2">
      <c r="A70" s="63">
        <v>2</v>
      </c>
      <c r="B70" s="31" t="s">
        <v>95</v>
      </c>
      <c r="C70" s="2" t="s">
        <v>46</v>
      </c>
      <c r="D70" s="288">
        <v>43627.4</v>
      </c>
      <c r="E70" s="289"/>
      <c r="F70" s="64">
        <v>45098.6</v>
      </c>
      <c r="G70" s="64">
        <v>44273.5</v>
      </c>
      <c r="H70" s="65">
        <v>45140</v>
      </c>
      <c r="I70" s="66">
        <v>43627.39</v>
      </c>
      <c r="J70" s="64">
        <v>45289.61</v>
      </c>
      <c r="K70" s="64">
        <v>44401.88</v>
      </c>
      <c r="L70" s="64">
        <v>45289.61</v>
      </c>
      <c r="M70" s="64">
        <v>6116.3</v>
      </c>
      <c r="N70" s="64">
        <v>3345.7</v>
      </c>
      <c r="O70" s="64">
        <v>3370.7</v>
      </c>
      <c r="P70" s="64">
        <v>1219.9000000000001</v>
      </c>
      <c r="Q70" s="64">
        <v>4522.3</v>
      </c>
      <c r="R70" s="64">
        <v>7593.8</v>
      </c>
      <c r="S70" s="64">
        <v>6252</v>
      </c>
      <c r="T70" s="64">
        <v>4171.1000000000004</v>
      </c>
      <c r="U70" s="64">
        <v>4689</v>
      </c>
      <c r="V70" s="64">
        <v>4008.9</v>
      </c>
      <c r="W70" s="68">
        <f t="shared" si="11"/>
        <v>1.0177523798696186</v>
      </c>
      <c r="X70" s="68">
        <f t="shared" si="12"/>
        <v>0.9803988155340706</v>
      </c>
      <c r="Y70" s="61">
        <f t="shared" si="13"/>
        <v>1</v>
      </c>
      <c r="Z70" s="29"/>
      <c r="AA70" s="10"/>
    </row>
    <row r="71" spans="1:27" s="25" customFormat="1" ht="15.75" x14ac:dyDescent="0.2">
      <c r="A71" s="5"/>
      <c r="B71" s="30" t="s">
        <v>131</v>
      </c>
      <c r="C71" s="2" t="s">
        <v>46</v>
      </c>
      <c r="D71" s="282">
        <v>545.4</v>
      </c>
      <c r="E71" s="283"/>
      <c r="F71" s="67">
        <v>550</v>
      </c>
      <c r="G71" s="67">
        <v>627.70000000000005</v>
      </c>
      <c r="H71" s="77">
        <v>550</v>
      </c>
      <c r="I71" s="66">
        <v>535.53</v>
      </c>
      <c r="J71" s="66">
        <v>550</v>
      </c>
      <c r="K71" s="66">
        <v>141</v>
      </c>
      <c r="L71" s="66">
        <v>550</v>
      </c>
      <c r="M71" s="33" t="s">
        <v>5</v>
      </c>
      <c r="N71" s="33" t="s">
        <v>5</v>
      </c>
      <c r="O71" s="33" t="s">
        <v>5</v>
      </c>
      <c r="P71" s="33" t="s">
        <v>5</v>
      </c>
      <c r="Q71" s="33" t="s">
        <v>5</v>
      </c>
      <c r="R71" s="67">
        <v>140</v>
      </c>
      <c r="S71" s="67">
        <v>50</v>
      </c>
      <c r="T71" s="67">
        <v>210</v>
      </c>
      <c r="U71" s="33" t="s">
        <v>5</v>
      </c>
      <c r="V71" s="67">
        <v>150</v>
      </c>
      <c r="W71" s="68">
        <f t="shared" si="11"/>
        <v>0.26329057195675315</v>
      </c>
      <c r="X71" s="68">
        <f t="shared" si="12"/>
        <v>0.25636363636363635</v>
      </c>
      <c r="Y71" s="61">
        <f t="shared" si="13"/>
        <v>1</v>
      </c>
      <c r="Z71" s="29"/>
      <c r="AA71" s="10"/>
    </row>
    <row r="72" spans="1:27" s="25" customFormat="1" ht="15.75" x14ac:dyDescent="0.2">
      <c r="A72" s="5" t="s">
        <v>5</v>
      </c>
      <c r="B72" s="29" t="s">
        <v>96</v>
      </c>
      <c r="C72" s="5" t="s">
        <v>46</v>
      </c>
      <c r="D72" s="274">
        <v>518.70000000000005</v>
      </c>
      <c r="E72" s="275"/>
      <c r="F72" s="71">
        <v>500</v>
      </c>
      <c r="G72" s="71">
        <v>557.9</v>
      </c>
      <c r="H72" s="57">
        <v>500</v>
      </c>
      <c r="I72" s="70">
        <v>465.74</v>
      </c>
      <c r="J72" s="70">
        <v>500</v>
      </c>
      <c r="K72" s="70">
        <v>131</v>
      </c>
      <c r="L72" s="70">
        <v>500</v>
      </c>
      <c r="M72" s="35" t="s">
        <v>5</v>
      </c>
      <c r="N72" s="35" t="s">
        <v>5</v>
      </c>
      <c r="O72" s="35" t="s">
        <v>5</v>
      </c>
      <c r="P72" s="35" t="s">
        <v>5</v>
      </c>
      <c r="Q72" s="35" t="s">
        <v>5</v>
      </c>
      <c r="R72" s="71">
        <v>90</v>
      </c>
      <c r="S72" s="71">
        <v>50</v>
      </c>
      <c r="T72" s="71">
        <v>210</v>
      </c>
      <c r="U72" s="35" t="s">
        <v>5</v>
      </c>
      <c r="V72" s="71">
        <v>150</v>
      </c>
      <c r="W72" s="72">
        <f t="shared" si="11"/>
        <v>0.2812728131575557</v>
      </c>
      <c r="X72" s="72">
        <f t="shared" si="12"/>
        <v>0.26200000000000001</v>
      </c>
      <c r="Y72" s="62">
        <f t="shared" si="13"/>
        <v>1</v>
      </c>
      <c r="Z72" s="29"/>
      <c r="AA72" s="10"/>
    </row>
    <row r="73" spans="1:27" s="25" customFormat="1" ht="15.75" x14ac:dyDescent="0.2">
      <c r="A73" s="5"/>
      <c r="B73" s="29" t="s">
        <v>97</v>
      </c>
      <c r="C73" s="5" t="s">
        <v>46</v>
      </c>
      <c r="D73" s="274">
        <v>100</v>
      </c>
      <c r="E73" s="275"/>
      <c r="F73" s="71">
        <v>100</v>
      </c>
      <c r="G73" s="71">
        <v>109.3</v>
      </c>
      <c r="H73" s="57">
        <v>100</v>
      </c>
      <c r="I73" s="70">
        <v>59.01</v>
      </c>
      <c r="J73" s="70">
        <v>100</v>
      </c>
      <c r="K73" s="70">
        <v>31</v>
      </c>
      <c r="L73" s="70">
        <v>100</v>
      </c>
      <c r="M73" s="29"/>
      <c r="N73" s="29"/>
      <c r="O73" s="29"/>
      <c r="P73" s="29"/>
      <c r="Q73" s="29"/>
      <c r="R73" s="29"/>
      <c r="S73" s="71">
        <v>50</v>
      </c>
      <c r="T73" s="71">
        <v>50</v>
      </c>
      <c r="U73" s="29"/>
      <c r="V73" s="29"/>
      <c r="W73" s="72">
        <f t="shared" si="11"/>
        <v>0.52533468903575664</v>
      </c>
      <c r="X73" s="72">
        <f t="shared" si="12"/>
        <v>0.31</v>
      </c>
      <c r="Y73" s="62">
        <f t="shared" si="13"/>
        <v>1</v>
      </c>
      <c r="Z73" s="29"/>
      <c r="AA73" s="10"/>
    </row>
    <row r="74" spans="1:27" s="25" customFormat="1" ht="15.75" x14ac:dyDescent="0.2">
      <c r="A74" s="5"/>
      <c r="B74" s="29" t="s">
        <v>98</v>
      </c>
      <c r="C74" s="5" t="s">
        <v>46</v>
      </c>
      <c r="D74" s="274">
        <v>418.7</v>
      </c>
      <c r="E74" s="275"/>
      <c r="F74" s="71">
        <v>400</v>
      </c>
      <c r="G74" s="71">
        <v>448.7</v>
      </c>
      <c r="H74" s="57">
        <v>400</v>
      </c>
      <c r="I74" s="70">
        <v>406.73</v>
      </c>
      <c r="J74" s="70">
        <v>400</v>
      </c>
      <c r="K74" s="70">
        <v>100</v>
      </c>
      <c r="L74" s="70">
        <v>400</v>
      </c>
      <c r="M74" s="29"/>
      <c r="N74" s="29"/>
      <c r="O74" s="29"/>
      <c r="P74" s="29"/>
      <c r="Q74" s="29"/>
      <c r="R74" s="71">
        <v>90</v>
      </c>
      <c r="S74" s="29"/>
      <c r="T74" s="71">
        <v>160</v>
      </c>
      <c r="U74" s="29"/>
      <c r="V74" s="71">
        <v>150</v>
      </c>
      <c r="W74" s="72">
        <f t="shared" si="11"/>
        <v>0.24586334915054212</v>
      </c>
      <c r="X74" s="72">
        <f t="shared" si="12"/>
        <v>0.25</v>
      </c>
      <c r="Y74" s="62">
        <f t="shared" si="13"/>
        <v>1</v>
      </c>
      <c r="Z74" s="29"/>
      <c r="AA74" s="10"/>
    </row>
    <row r="75" spans="1:27" s="25" customFormat="1" ht="15.75" x14ac:dyDescent="0.2">
      <c r="A75" s="5" t="s">
        <v>5</v>
      </c>
      <c r="B75" s="29" t="s">
        <v>99</v>
      </c>
      <c r="C75" s="5" t="s">
        <v>46</v>
      </c>
      <c r="D75" s="274">
        <v>26.7</v>
      </c>
      <c r="E75" s="275"/>
      <c r="F75" s="71">
        <v>50</v>
      </c>
      <c r="G75" s="71">
        <v>69.8</v>
      </c>
      <c r="H75" s="57">
        <v>50</v>
      </c>
      <c r="I75" s="70">
        <v>69.790000000000006</v>
      </c>
      <c r="J75" s="70">
        <v>50</v>
      </c>
      <c r="K75" s="70">
        <v>10</v>
      </c>
      <c r="L75" s="70">
        <v>50</v>
      </c>
      <c r="M75" s="29"/>
      <c r="N75" s="29"/>
      <c r="O75" s="29"/>
      <c r="P75" s="29"/>
      <c r="Q75" s="29"/>
      <c r="R75" s="71">
        <v>50</v>
      </c>
      <c r="S75" s="29"/>
      <c r="T75" s="35" t="s">
        <v>5</v>
      </c>
      <c r="U75" s="29"/>
      <c r="V75" s="29"/>
      <c r="W75" s="72">
        <f t="shared" si="11"/>
        <v>0.1432870038687491</v>
      </c>
      <c r="X75" s="72">
        <f t="shared" si="12"/>
        <v>0.2</v>
      </c>
      <c r="Y75" s="62">
        <f t="shared" si="13"/>
        <v>1</v>
      </c>
      <c r="Z75" s="29"/>
      <c r="AA75" s="10"/>
    </row>
    <row r="76" spans="1:27" s="25" customFormat="1" ht="15.75" x14ac:dyDescent="0.2">
      <c r="A76" s="81">
        <v>2.1</v>
      </c>
      <c r="B76" s="31" t="s">
        <v>100</v>
      </c>
      <c r="C76" s="2" t="s">
        <v>46</v>
      </c>
      <c r="D76" s="288">
        <v>35845.699999999997</v>
      </c>
      <c r="E76" s="289"/>
      <c r="F76" s="64">
        <v>36221.4</v>
      </c>
      <c r="G76" s="64">
        <v>36083.699999999997</v>
      </c>
      <c r="H76" s="65">
        <v>36282</v>
      </c>
      <c r="I76" s="66">
        <v>35845.660000000003</v>
      </c>
      <c r="J76" s="66">
        <v>36281.699999999997</v>
      </c>
      <c r="K76" s="66">
        <v>35929.93</v>
      </c>
      <c r="L76" s="66">
        <v>36281.699999999997</v>
      </c>
      <c r="M76" s="64">
        <v>5988.6</v>
      </c>
      <c r="N76" s="64">
        <v>3224.1</v>
      </c>
      <c r="O76" s="64">
        <v>3357.2</v>
      </c>
      <c r="P76" s="64">
        <v>1093.0999999999999</v>
      </c>
      <c r="Q76" s="64">
        <v>4411.3999999999996</v>
      </c>
      <c r="R76" s="64">
        <v>4956.2</v>
      </c>
      <c r="S76" s="64">
        <v>4436.3</v>
      </c>
      <c r="T76" s="64">
        <v>2179.6999999999998</v>
      </c>
      <c r="U76" s="64">
        <v>4613.8999999999996</v>
      </c>
      <c r="V76" s="64">
        <v>2021.4</v>
      </c>
      <c r="W76" s="68">
        <f t="shared" si="11"/>
        <v>1.00235091221643</v>
      </c>
      <c r="X76" s="68">
        <f t="shared" si="12"/>
        <v>0.99030447856632964</v>
      </c>
      <c r="Y76" s="61">
        <f t="shared" si="13"/>
        <v>1</v>
      </c>
      <c r="Z76" s="29"/>
      <c r="AA76" s="10"/>
    </row>
    <row r="77" spans="1:27" s="25" customFormat="1" ht="15.75" x14ac:dyDescent="0.2">
      <c r="A77" s="5" t="s">
        <v>5</v>
      </c>
      <c r="B77" s="29" t="s">
        <v>101</v>
      </c>
      <c r="C77" s="5" t="s">
        <v>46</v>
      </c>
      <c r="D77" s="290">
        <v>7076.5</v>
      </c>
      <c r="E77" s="291"/>
      <c r="F77" s="69">
        <v>7062.3</v>
      </c>
      <c r="G77" s="69">
        <v>7084</v>
      </c>
      <c r="H77" s="50">
        <v>7117</v>
      </c>
      <c r="I77" s="70">
        <v>7076.51</v>
      </c>
      <c r="J77" s="70">
        <v>7116.5</v>
      </c>
      <c r="K77" s="70">
        <v>7083.98</v>
      </c>
      <c r="L77" s="70">
        <v>7116.5</v>
      </c>
      <c r="M77" s="69">
        <v>5322.3</v>
      </c>
      <c r="N77" s="29"/>
      <c r="O77" s="71">
        <v>0</v>
      </c>
      <c r="P77" s="29"/>
      <c r="Q77" s="69">
        <v>1794.1</v>
      </c>
      <c r="R77" s="29"/>
      <c r="S77" s="29"/>
      <c r="T77" s="29"/>
      <c r="U77" s="71">
        <v>0.1</v>
      </c>
      <c r="V77" s="29"/>
      <c r="W77" s="72">
        <f t="shared" si="11"/>
        <v>1.0010556050934711</v>
      </c>
      <c r="X77" s="72">
        <f t="shared" si="12"/>
        <v>0.99543033794702451</v>
      </c>
      <c r="Y77" s="62">
        <f t="shared" si="13"/>
        <v>1</v>
      </c>
      <c r="Z77" s="29"/>
      <c r="AA77" s="10"/>
    </row>
    <row r="78" spans="1:27" s="25" customFormat="1" ht="15.75" x14ac:dyDescent="0.2">
      <c r="A78" s="5" t="s">
        <v>5</v>
      </c>
      <c r="B78" s="29" t="s">
        <v>99</v>
      </c>
      <c r="C78" s="5" t="s">
        <v>46</v>
      </c>
      <c r="D78" s="290">
        <v>15979.5</v>
      </c>
      <c r="E78" s="291"/>
      <c r="F78" s="69">
        <v>16132.5</v>
      </c>
      <c r="G78" s="69">
        <v>16061.2</v>
      </c>
      <c r="H78" s="50">
        <v>16176</v>
      </c>
      <c r="I78" s="70">
        <v>15979.5</v>
      </c>
      <c r="J78" s="70">
        <v>16175.5</v>
      </c>
      <c r="K78" s="70">
        <v>16049.11</v>
      </c>
      <c r="L78" s="70">
        <v>16175.5</v>
      </c>
      <c r="M78" s="71">
        <v>640.1</v>
      </c>
      <c r="N78" s="69">
        <v>1676.4</v>
      </c>
      <c r="O78" s="69">
        <v>2690.9</v>
      </c>
      <c r="P78" s="29"/>
      <c r="Q78" s="69">
        <v>1994.9</v>
      </c>
      <c r="R78" s="71">
        <v>758.1</v>
      </c>
      <c r="S78" s="69">
        <v>2120.4</v>
      </c>
      <c r="T78" s="69">
        <v>1898.5</v>
      </c>
      <c r="U78" s="69">
        <v>3800.9</v>
      </c>
      <c r="V78" s="71">
        <v>595.5</v>
      </c>
      <c r="W78" s="72">
        <f t="shared" si="11"/>
        <v>1.0043562063894365</v>
      </c>
      <c r="X78" s="72">
        <f t="shared" si="12"/>
        <v>0.99218633117987087</v>
      </c>
      <c r="Y78" s="62">
        <f t="shared" si="13"/>
        <v>1</v>
      </c>
      <c r="Z78" s="29"/>
      <c r="AA78" s="10"/>
    </row>
    <row r="79" spans="1:27" s="25" customFormat="1" ht="15.75" x14ac:dyDescent="0.2">
      <c r="A79" s="5" t="s">
        <v>5</v>
      </c>
      <c r="B79" s="29" t="s">
        <v>96</v>
      </c>
      <c r="C79" s="5" t="s">
        <v>46</v>
      </c>
      <c r="D79" s="290">
        <v>12789.7</v>
      </c>
      <c r="E79" s="291"/>
      <c r="F79" s="69">
        <v>13026.6</v>
      </c>
      <c r="G79" s="69">
        <v>12938.5</v>
      </c>
      <c r="H79" s="50">
        <v>12990</v>
      </c>
      <c r="I79" s="70">
        <v>12789.65</v>
      </c>
      <c r="J79" s="70">
        <v>12989.7</v>
      </c>
      <c r="K79" s="70">
        <v>12796.84</v>
      </c>
      <c r="L79" s="70">
        <v>12989.7</v>
      </c>
      <c r="M79" s="71">
        <v>26.2</v>
      </c>
      <c r="N79" s="69">
        <v>1547.7</v>
      </c>
      <c r="O79" s="71">
        <v>666.2</v>
      </c>
      <c r="P79" s="69">
        <v>1093.0999999999999</v>
      </c>
      <c r="Q79" s="71">
        <v>622.5</v>
      </c>
      <c r="R79" s="69">
        <v>4198.1000000000004</v>
      </c>
      <c r="S79" s="69">
        <v>2315.9</v>
      </c>
      <c r="T79" s="71">
        <v>281.3</v>
      </c>
      <c r="U79" s="71">
        <v>812.9</v>
      </c>
      <c r="V79" s="69">
        <v>1425.9</v>
      </c>
      <c r="W79" s="72">
        <f t="shared" si="11"/>
        <v>1.0005621733198329</v>
      </c>
      <c r="X79" s="72">
        <f t="shared" si="12"/>
        <v>0.98515285187494706</v>
      </c>
      <c r="Y79" s="62">
        <f t="shared" si="13"/>
        <v>1</v>
      </c>
      <c r="Z79" s="29"/>
      <c r="AA79" s="10"/>
    </row>
    <row r="80" spans="1:27" s="25" customFormat="1" ht="15.75" x14ac:dyDescent="0.2">
      <c r="A80" s="81">
        <v>2.2000000000000002</v>
      </c>
      <c r="B80" s="31" t="s">
        <v>102</v>
      </c>
      <c r="C80" s="2" t="s">
        <v>46</v>
      </c>
      <c r="D80" s="288">
        <v>7781.7</v>
      </c>
      <c r="E80" s="289"/>
      <c r="F80" s="64">
        <v>8877.1</v>
      </c>
      <c r="G80" s="64">
        <v>8189.8</v>
      </c>
      <c r="H80" s="65">
        <v>8858</v>
      </c>
      <c r="I80" s="66">
        <v>7781.73</v>
      </c>
      <c r="J80" s="64">
        <v>9007.91</v>
      </c>
      <c r="K80" s="66">
        <v>8471.9500000000007</v>
      </c>
      <c r="L80" s="66">
        <v>9007.91</v>
      </c>
      <c r="M80" s="67">
        <v>127.8</v>
      </c>
      <c r="N80" s="67">
        <v>121.7</v>
      </c>
      <c r="O80" s="67">
        <v>13.5</v>
      </c>
      <c r="P80" s="67">
        <v>126.8</v>
      </c>
      <c r="Q80" s="67">
        <v>110.9</v>
      </c>
      <c r="R80" s="64">
        <v>2637.6</v>
      </c>
      <c r="S80" s="64">
        <v>1815.7</v>
      </c>
      <c r="T80" s="64">
        <v>1991.4</v>
      </c>
      <c r="U80" s="67">
        <v>75.2</v>
      </c>
      <c r="V80" s="64">
        <v>1987.5</v>
      </c>
      <c r="W80" s="61">
        <f t="shared" si="11"/>
        <v>1.088697500427283</v>
      </c>
      <c r="X80" s="61">
        <f t="shared" si="12"/>
        <v>0.94050118173916042</v>
      </c>
      <c r="Y80" s="61">
        <f t="shared" si="13"/>
        <v>1</v>
      </c>
      <c r="Z80" s="29"/>
      <c r="AA80" s="10"/>
    </row>
    <row r="81" spans="1:27" s="25" customFormat="1" ht="15.75" x14ac:dyDescent="0.2">
      <c r="A81" s="5" t="s">
        <v>5</v>
      </c>
      <c r="B81" s="29" t="s">
        <v>101</v>
      </c>
      <c r="C81" s="5" t="s">
        <v>46</v>
      </c>
      <c r="D81" s="278" t="s">
        <v>5</v>
      </c>
      <c r="E81" s="279"/>
      <c r="F81" s="35" t="s">
        <v>5</v>
      </c>
      <c r="G81" s="29"/>
      <c r="H81" s="29"/>
      <c r="I81" s="43"/>
      <c r="J81" s="37" t="s">
        <v>5</v>
      </c>
      <c r="K81" s="37"/>
      <c r="L81" s="37"/>
      <c r="M81" s="35" t="s">
        <v>5</v>
      </c>
      <c r="N81" s="35" t="s">
        <v>5</v>
      </c>
      <c r="O81" s="35" t="s">
        <v>5</v>
      </c>
      <c r="P81" s="35" t="s">
        <v>5</v>
      </c>
      <c r="Q81" s="35" t="s">
        <v>5</v>
      </c>
      <c r="R81" s="35" t="s">
        <v>5</v>
      </c>
      <c r="S81" s="35" t="s">
        <v>5</v>
      </c>
      <c r="T81" s="35" t="s">
        <v>5</v>
      </c>
      <c r="U81" s="35" t="s">
        <v>5</v>
      </c>
      <c r="V81" s="35" t="s">
        <v>5</v>
      </c>
      <c r="W81" s="29"/>
      <c r="X81" s="29"/>
      <c r="Y81" s="29"/>
      <c r="Z81" s="29"/>
      <c r="AA81" s="10"/>
    </row>
    <row r="82" spans="1:27" s="25" customFormat="1" ht="15.75" x14ac:dyDescent="0.2">
      <c r="A82" s="5" t="s">
        <v>5</v>
      </c>
      <c r="B82" s="29" t="s">
        <v>99</v>
      </c>
      <c r="C82" s="5" t="s">
        <v>46</v>
      </c>
      <c r="D82" s="290">
        <v>2588</v>
      </c>
      <c r="E82" s="291"/>
      <c r="F82" s="69">
        <v>2664.7</v>
      </c>
      <c r="G82" s="69">
        <v>2768</v>
      </c>
      <c r="H82" s="50">
        <v>2708</v>
      </c>
      <c r="I82" s="70">
        <v>5193.6899999999996</v>
      </c>
      <c r="J82" s="69">
        <v>2723.04</v>
      </c>
      <c r="K82" s="70">
        <v>2810.22</v>
      </c>
      <c r="L82" s="70">
        <v>2723.04</v>
      </c>
      <c r="M82" s="71">
        <v>83.3</v>
      </c>
      <c r="N82" s="71">
        <v>0.5</v>
      </c>
      <c r="O82" s="35" t="s">
        <v>5</v>
      </c>
      <c r="P82" s="71">
        <v>0</v>
      </c>
      <c r="Q82" s="71">
        <v>8.6</v>
      </c>
      <c r="R82" s="71">
        <v>378.2</v>
      </c>
      <c r="S82" s="71">
        <v>241.8</v>
      </c>
      <c r="T82" s="69">
        <v>1618.6</v>
      </c>
      <c r="U82" s="71">
        <v>16.5</v>
      </c>
      <c r="V82" s="71">
        <v>375.5</v>
      </c>
      <c r="W82" s="72">
        <f t="shared" ref="W82:W89" si="14">K82/I82</f>
        <v>0.54108350710188713</v>
      </c>
      <c r="X82" s="72">
        <f t="shared" ref="X82:X89" si="15">K82/J82</f>
        <v>1.0320156883483165</v>
      </c>
      <c r="Y82" s="62">
        <f t="shared" ref="Y82:Y89" si="16">L82/J82</f>
        <v>1</v>
      </c>
      <c r="Z82" s="29"/>
      <c r="AA82" s="10"/>
    </row>
    <row r="83" spans="1:27" s="25" customFormat="1" ht="15.75" x14ac:dyDescent="0.2">
      <c r="A83" s="5" t="s">
        <v>5</v>
      </c>
      <c r="B83" s="29" t="s">
        <v>96</v>
      </c>
      <c r="C83" s="5" t="s">
        <v>46</v>
      </c>
      <c r="D83" s="290">
        <v>5193.7</v>
      </c>
      <c r="E83" s="291"/>
      <c r="F83" s="69">
        <v>6212.4</v>
      </c>
      <c r="G83" s="69">
        <v>5421.8</v>
      </c>
      <c r="H83" s="50">
        <v>6150</v>
      </c>
      <c r="I83" s="70">
        <v>2588.04</v>
      </c>
      <c r="J83" s="69">
        <v>6284.87</v>
      </c>
      <c r="K83" s="70">
        <v>5661.73</v>
      </c>
      <c r="L83" s="70">
        <v>6284.87</v>
      </c>
      <c r="M83" s="71">
        <v>44.4</v>
      </c>
      <c r="N83" s="71">
        <v>121.2</v>
      </c>
      <c r="O83" s="71">
        <v>13.5</v>
      </c>
      <c r="P83" s="71">
        <v>126.7</v>
      </c>
      <c r="Q83" s="71">
        <v>102.3</v>
      </c>
      <c r="R83" s="69">
        <v>2259.4</v>
      </c>
      <c r="S83" s="69">
        <v>1573.9</v>
      </c>
      <c r="T83" s="71">
        <v>372.8</v>
      </c>
      <c r="U83" s="71">
        <v>58.6</v>
      </c>
      <c r="V83" s="69">
        <v>1612</v>
      </c>
      <c r="W83" s="72">
        <f t="shared" si="14"/>
        <v>2.1876516591706463</v>
      </c>
      <c r="X83" s="72">
        <f t="shared" si="15"/>
        <v>0.90085077336524055</v>
      </c>
      <c r="Y83" s="62">
        <f t="shared" si="16"/>
        <v>1</v>
      </c>
      <c r="Z83" s="29"/>
      <c r="AA83" s="10"/>
    </row>
    <row r="84" spans="1:27" s="25" customFormat="1" ht="15.75" x14ac:dyDescent="0.2">
      <c r="A84" s="38" t="s">
        <v>5</v>
      </c>
      <c r="B84" s="39" t="s">
        <v>103</v>
      </c>
      <c r="C84" s="38" t="s">
        <v>46</v>
      </c>
      <c r="D84" s="280"/>
      <c r="E84" s="281"/>
      <c r="F84" s="82">
        <v>2522</v>
      </c>
      <c r="G84" s="82">
        <v>2715.8</v>
      </c>
      <c r="H84" s="29"/>
      <c r="I84" s="43">
        <v>2521.96</v>
      </c>
      <c r="J84" s="82">
        <v>2648.14</v>
      </c>
      <c r="K84" s="171">
        <v>2884.07</v>
      </c>
      <c r="L84" s="171">
        <v>2648.14</v>
      </c>
      <c r="M84" s="83">
        <v>104.9</v>
      </c>
      <c r="N84" s="83">
        <v>46.6</v>
      </c>
      <c r="O84" s="83">
        <v>13.5</v>
      </c>
      <c r="P84" s="83">
        <v>113.7</v>
      </c>
      <c r="Q84" s="83">
        <v>75</v>
      </c>
      <c r="R84" s="83">
        <v>518</v>
      </c>
      <c r="S84" s="83">
        <v>398.5</v>
      </c>
      <c r="T84" s="83">
        <v>140.9</v>
      </c>
      <c r="U84" s="83">
        <v>0</v>
      </c>
      <c r="V84" s="82">
        <v>1237.0999999999999</v>
      </c>
      <c r="W84" s="68">
        <f t="shared" si="14"/>
        <v>1.1435827689574776</v>
      </c>
      <c r="X84" s="68">
        <f t="shared" si="15"/>
        <v>1.089092721683899</v>
      </c>
      <c r="Y84" s="61">
        <f t="shared" si="16"/>
        <v>1</v>
      </c>
      <c r="Z84" s="29"/>
      <c r="AA84" s="10"/>
    </row>
    <row r="85" spans="1:27" s="25" customFormat="1" ht="15.75" x14ac:dyDescent="0.2">
      <c r="A85" s="5" t="s">
        <v>6</v>
      </c>
      <c r="B85" s="29" t="s">
        <v>99</v>
      </c>
      <c r="C85" s="5" t="s">
        <v>46</v>
      </c>
      <c r="D85" s="280"/>
      <c r="E85" s="281"/>
      <c r="F85" s="71">
        <v>875.9</v>
      </c>
      <c r="G85" s="71">
        <v>899</v>
      </c>
      <c r="H85" s="29"/>
      <c r="I85" s="43">
        <v>875.92</v>
      </c>
      <c r="J85" s="69">
        <v>910.92</v>
      </c>
      <c r="K85" s="70">
        <v>901.8</v>
      </c>
      <c r="L85" s="70">
        <v>910.92</v>
      </c>
      <c r="M85" s="71">
        <v>64.5</v>
      </c>
      <c r="N85" s="29"/>
      <c r="O85" s="29"/>
      <c r="P85" s="71">
        <v>0</v>
      </c>
      <c r="Q85" s="71">
        <v>8.6</v>
      </c>
      <c r="R85" s="71">
        <v>172.9</v>
      </c>
      <c r="S85" s="71">
        <v>238.5</v>
      </c>
      <c r="T85" s="71">
        <v>140.9</v>
      </c>
      <c r="U85" s="29"/>
      <c r="V85" s="71">
        <v>285.5</v>
      </c>
      <c r="W85" s="72">
        <f t="shared" si="14"/>
        <v>1.0295460772673304</v>
      </c>
      <c r="X85" s="72">
        <f t="shared" si="15"/>
        <v>0.98998814385456457</v>
      </c>
      <c r="Y85" s="62">
        <f t="shared" si="16"/>
        <v>1</v>
      </c>
      <c r="Z85" s="29"/>
      <c r="AA85" s="10"/>
    </row>
    <row r="86" spans="1:27" s="25" customFormat="1" ht="15.75" x14ac:dyDescent="0.2">
      <c r="A86" s="5" t="s">
        <v>6</v>
      </c>
      <c r="B86" s="29" t="s">
        <v>96</v>
      </c>
      <c r="C86" s="5" t="s">
        <v>46</v>
      </c>
      <c r="D86" s="280"/>
      <c r="E86" s="281"/>
      <c r="F86" s="69">
        <v>1646</v>
      </c>
      <c r="G86" s="69">
        <v>1816.8</v>
      </c>
      <c r="H86" s="29"/>
      <c r="I86" s="43">
        <v>1646.04</v>
      </c>
      <c r="J86" s="69">
        <v>1737.22</v>
      </c>
      <c r="K86" s="70">
        <v>1982.27</v>
      </c>
      <c r="L86" s="70">
        <v>1737.22</v>
      </c>
      <c r="M86" s="71">
        <v>40.4</v>
      </c>
      <c r="N86" s="71">
        <v>46.6</v>
      </c>
      <c r="O86" s="71">
        <v>13.5</v>
      </c>
      <c r="P86" s="71">
        <v>113.6</v>
      </c>
      <c r="Q86" s="71">
        <v>66.400000000000006</v>
      </c>
      <c r="R86" s="71">
        <v>345.1</v>
      </c>
      <c r="S86" s="71">
        <v>160</v>
      </c>
      <c r="T86" s="29"/>
      <c r="U86" s="71">
        <v>0</v>
      </c>
      <c r="V86" s="71">
        <v>951.6</v>
      </c>
      <c r="W86" s="72">
        <f t="shared" si="14"/>
        <v>1.2042659959660762</v>
      </c>
      <c r="X86" s="72">
        <f t="shared" si="15"/>
        <v>1.1410587029852293</v>
      </c>
      <c r="Y86" s="62">
        <f t="shared" si="16"/>
        <v>1</v>
      </c>
      <c r="Z86" s="29"/>
      <c r="AA86" s="10"/>
    </row>
    <row r="87" spans="1:27" s="25" customFormat="1" ht="15.75" x14ac:dyDescent="0.2">
      <c r="A87" s="38" t="s">
        <v>5</v>
      </c>
      <c r="B87" s="30" t="s">
        <v>132</v>
      </c>
      <c r="C87" s="38" t="s">
        <v>46</v>
      </c>
      <c r="D87" s="280"/>
      <c r="E87" s="281"/>
      <c r="F87" s="82">
        <v>6355.2</v>
      </c>
      <c r="G87" s="82">
        <v>5474</v>
      </c>
      <c r="H87" s="29"/>
      <c r="I87" s="43">
        <v>5259.77</v>
      </c>
      <c r="J87" s="82">
        <v>6359.77</v>
      </c>
      <c r="K87" s="171">
        <v>5587.88</v>
      </c>
      <c r="L87" s="171">
        <v>6359.77</v>
      </c>
      <c r="M87" s="83">
        <v>22.9</v>
      </c>
      <c r="N87" s="83">
        <v>75.099999999999994</v>
      </c>
      <c r="O87" s="40" t="s">
        <v>5</v>
      </c>
      <c r="P87" s="83">
        <v>13.1</v>
      </c>
      <c r="Q87" s="83">
        <v>35.799999999999997</v>
      </c>
      <c r="R87" s="82">
        <v>2119.6</v>
      </c>
      <c r="S87" s="82">
        <v>1417.2</v>
      </c>
      <c r="T87" s="82">
        <v>1850.5</v>
      </c>
      <c r="U87" s="83">
        <v>75.099999999999994</v>
      </c>
      <c r="V87" s="83">
        <v>750.4</v>
      </c>
      <c r="W87" s="68">
        <f t="shared" si="14"/>
        <v>1.0623810546849006</v>
      </c>
      <c r="X87" s="68">
        <f t="shared" si="15"/>
        <v>0.87862925860526397</v>
      </c>
      <c r="Y87" s="61">
        <f t="shared" si="16"/>
        <v>1</v>
      </c>
      <c r="Z87" s="29"/>
      <c r="AA87" s="10"/>
    </row>
    <row r="88" spans="1:27" s="25" customFormat="1" ht="15.75" x14ac:dyDescent="0.2">
      <c r="A88" s="5" t="s">
        <v>6</v>
      </c>
      <c r="B88" s="29" t="s">
        <v>99</v>
      </c>
      <c r="C88" s="5" t="s">
        <v>46</v>
      </c>
      <c r="D88" s="280"/>
      <c r="E88" s="281"/>
      <c r="F88" s="69">
        <v>1788.8</v>
      </c>
      <c r="G88" s="69">
        <v>1869</v>
      </c>
      <c r="H88" s="29"/>
      <c r="I88" s="43">
        <v>1712.12</v>
      </c>
      <c r="J88" s="69">
        <v>1812.12</v>
      </c>
      <c r="K88" s="70">
        <v>1908.42</v>
      </c>
      <c r="L88" s="70">
        <v>1812.12</v>
      </c>
      <c r="M88" s="71">
        <v>18.899999999999999</v>
      </c>
      <c r="N88" s="71">
        <v>0.5</v>
      </c>
      <c r="O88" s="29"/>
      <c r="P88" s="29"/>
      <c r="Q88" s="29"/>
      <c r="R88" s="71">
        <v>205.3</v>
      </c>
      <c r="S88" s="71">
        <v>3.2</v>
      </c>
      <c r="T88" s="69">
        <v>1477.8</v>
      </c>
      <c r="U88" s="71">
        <v>16.5</v>
      </c>
      <c r="V88" s="71">
        <v>90</v>
      </c>
      <c r="W88" s="72">
        <f t="shared" si="14"/>
        <v>1.1146531785155247</v>
      </c>
      <c r="X88" s="72">
        <f t="shared" si="15"/>
        <v>1.0531421760148336</v>
      </c>
      <c r="Y88" s="62">
        <f t="shared" si="16"/>
        <v>1</v>
      </c>
      <c r="Z88" s="29"/>
      <c r="AA88" s="10"/>
    </row>
    <row r="89" spans="1:27" s="25" customFormat="1" ht="15.75" x14ac:dyDescent="0.2">
      <c r="A89" s="5" t="s">
        <v>6</v>
      </c>
      <c r="B89" s="29" t="s">
        <v>96</v>
      </c>
      <c r="C89" s="5" t="s">
        <v>46</v>
      </c>
      <c r="D89" s="280"/>
      <c r="E89" s="281"/>
      <c r="F89" s="69">
        <v>4566.3999999999996</v>
      </c>
      <c r="G89" s="69">
        <v>3605</v>
      </c>
      <c r="H89" s="29"/>
      <c r="I89" s="43">
        <v>3547.65</v>
      </c>
      <c r="J89" s="69">
        <v>4547.6499999999996</v>
      </c>
      <c r="K89" s="70">
        <v>3679.46</v>
      </c>
      <c r="L89" s="70">
        <v>4547.6499999999996</v>
      </c>
      <c r="M89" s="71">
        <v>4.0999999999999996</v>
      </c>
      <c r="N89" s="71">
        <v>74.599999999999994</v>
      </c>
      <c r="O89" s="35" t="s">
        <v>5</v>
      </c>
      <c r="P89" s="71">
        <v>13.1</v>
      </c>
      <c r="Q89" s="71">
        <v>35.799999999999997</v>
      </c>
      <c r="R89" s="69">
        <v>1914.3</v>
      </c>
      <c r="S89" s="69">
        <v>1413.9</v>
      </c>
      <c r="T89" s="71">
        <v>372.8</v>
      </c>
      <c r="U89" s="71">
        <v>58.6</v>
      </c>
      <c r="V89" s="71">
        <v>660.4</v>
      </c>
      <c r="W89" s="72">
        <f t="shared" si="14"/>
        <v>1.0371541724803743</v>
      </c>
      <c r="X89" s="72">
        <f t="shared" si="15"/>
        <v>0.80909040933229259</v>
      </c>
      <c r="Y89" s="62">
        <f t="shared" si="16"/>
        <v>1</v>
      </c>
      <c r="Z89" s="29"/>
      <c r="AA89" s="10"/>
    </row>
    <row r="90" spans="1:27" s="25" customFormat="1" ht="15.75" x14ac:dyDescent="0.2">
      <c r="A90" s="81">
        <v>2.2999999999999998</v>
      </c>
      <c r="B90" s="31" t="s">
        <v>104</v>
      </c>
      <c r="C90" s="2" t="s">
        <v>46</v>
      </c>
      <c r="D90" s="286" t="s">
        <v>5</v>
      </c>
      <c r="E90" s="287"/>
      <c r="F90" s="33" t="s">
        <v>5</v>
      </c>
      <c r="G90" s="33" t="s">
        <v>5</v>
      </c>
      <c r="H90" s="29"/>
      <c r="I90" s="79"/>
      <c r="J90" s="79"/>
      <c r="K90" s="79"/>
      <c r="L90" s="7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10"/>
    </row>
    <row r="91" spans="1:27" s="25" customFormat="1" ht="15.75" x14ac:dyDescent="0.2">
      <c r="A91" s="81">
        <v>2.4</v>
      </c>
      <c r="B91" s="31" t="s">
        <v>105</v>
      </c>
      <c r="C91" s="2" t="s">
        <v>46</v>
      </c>
      <c r="D91" s="288">
        <v>2107.8000000000002</v>
      </c>
      <c r="E91" s="289"/>
      <c r="F91" s="64">
        <v>2507.8000000000002</v>
      </c>
      <c r="G91" s="64">
        <v>2520.4</v>
      </c>
      <c r="H91" s="65">
        <v>2542</v>
      </c>
      <c r="I91" s="66">
        <v>2344.7800000000002</v>
      </c>
      <c r="J91" s="66">
        <v>2687.8</v>
      </c>
      <c r="K91" s="66">
        <v>2633.4</v>
      </c>
      <c r="L91" s="66">
        <v>2687.78</v>
      </c>
      <c r="M91" s="67">
        <v>120</v>
      </c>
      <c r="N91" s="67">
        <v>988</v>
      </c>
      <c r="O91" s="67">
        <v>493.2</v>
      </c>
      <c r="P91" s="67">
        <v>24.6</v>
      </c>
      <c r="Q91" s="67">
        <v>67</v>
      </c>
      <c r="R91" s="67">
        <v>481</v>
      </c>
      <c r="S91" s="67">
        <v>315</v>
      </c>
      <c r="T91" s="67">
        <v>40</v>
      </c>
      <c r="U91" s="67">
        <v>53</v>
      </c>
      <c r="V91" s="67">
        <v>118.6</v>
      </c>
      <c r="W91" s="68">
        <f>K91/I91</f>
        <v>1.1230904391883247</v>
      </c>
      <c r="X91" s="68">
        <f>K91/J91</f>
        <v>0.9797603988391993</v>
      </c>
      <c r="Y91" s="61">
        <f>L91/J91</f>
        <v>0.99999255897016148</v>
      </c>
      <c r="Z91" s="29"/>
      <c r="AA91" s="10"/>
    </row>
    <row r="92" spans="1:27" s="25" customFormat="1" ht="15.75" x14ac:dyDescent="0.2">
      <c r="A92" s="5"/>
      <c r="B92" s="29" t="s">
        <v>106</v>
      </c>
      <c r="C92" s="5" t="s">
        <v>46</v>
      </c>
      <c r="D92" s="290">
        <v>1132</v>
      </c>
      <c r="E92" s="291"/>
      <c r="F92" s="71">
        <v>400</v>
      </c>
      <c r="G92" s="71">
        <v>412.6</v>
      </c>
      <c r="H92" s="57">
        <v>180</v>
      </c>
      <c r="I92" s="70">
        <v>237</v>
      </c>
      <c r="J92" s="70">
        <v>180</v>
      </c>
      <c r="K92" s="70">
        <v>113</v>
      </c>
      <c r="L92" s="70">
        <v>180</v>
      </c>
      <c r="M92" s="29"/>
      <c r="N92" s="71">
        <v>60</v>
      </c>
      <c r="O92" s="29"/>
      <c r="P92" s="29"/>
      <c r="Q92" s="29"/>
      <c r="R92" s="71">
        <v>50</v>
      </c>
      <c r="S92" s="29"/>
      <c r="T92" s="71">
        <v>40</v>
      </c>
      <c r="U92" s="29"/>
      <c r="V92" s="71">
        <v>30</v>
      </c>
      <c r="W92" s="72">
        <f t="shared" ref="W92" si="17">K92/I92</f>
        <v>0.47679324894514769</v>
      </c>
      <c r="X92" s="72">
        <f t="shared" ref="X92" si="18">K92/J92</f>
        <v>0.62777777777777777</v>
      </c>
      <c r="Y92" s="62">
        <f>L92/J92</f>
        <v>1</v>
      </c>
      <c r="Z92" s="29"/>
      <c r="AA92" s="10"/>
    </row>
    <row r="93" spans="1:27" s="25" customFormat="1" ht="15.75" x14ac:dyDescent="0.2">
      <c r="A93" s="63">
        <v>3</v>
      </c>
      <c r="B93" s="31" t="s">
        <v>107</v>
      </c>
      <c r="C93" s="2" t="s">
        <v>46</v>
      </c>
      <c r="D93" s="288">
        <v>37264.199999999997</v>
      </c>
      <c r="E93" s="289"/>
      <c r="F93" s="64">
        <v>37922</v>
      </c>
      <c r="G93" s="64">
        <v>37922</v>
      </c>
      <c r="H93" s="65">
        <v>38960</v>
      </c>
      <c r="I93" s="66"/>
      <c r="J93" s="66">
        <v>38960</v>
      </c>
      <c r="K93" s="66"/>
      <c r="L93" s="66">
        <v>38960</v>
      </c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61"/>
      <c r="X93" s="61"/>
      <c r="Y93" s="61">
        <f>L93/J93</f>
        <v>1</v>
      </c>
      <c r="Z93" s="29"/>
      <c r="AA93" s="10"/>
    </row>
    <row r="94" spans="1:27" s="25" customFormat="1" ht="15.75" x14ac:dyDescent="0.2">
      <c r="A94" s="63">
        <v>4</v>
      </c>
      <c r="B94" s="31" t="s">
        <v>108</v>
      </c>
      <c r="C94" s="2" t="s">
        <v>46</v>
      </c>
      <c r="D94" s="282">
        <v>626.4</v>
      </c>
      <c r="E94" s="283"/>
      <c r="F94" s="67">
        <v>500</v>
      </c>
      <c r="G94" s="67">
        <v>500</v>
      </c>
      <c r="H94" s="33" t="s">
        <v>5</v>
      </c>
      <c r="I94" s="41"/>
      <c r="J94" s="66">
        <v>500</v>
      </c>
      <c r="K94" s="66"/>
      <c r="L94" s="66">
        <v>500</v>
      </c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61"/>
      <c r="X94" s="61"/>
      <c r="Y94" s="61">
        <f>L94/J94</f>
        <v>1</v>
      </c>
      <c r="Z94" s="29"/>
      <c r="AA94" s="10"/>
    </row>
    <row r="95" spans="1:27" s="25" customFormat="1" ht="15.75" x14ac:dyDescent="0.2">
      <c r="A95" s="2" t="s">
        <v>109</v>
      </c>
      <c r="B95" s="31" t="s">
        <v>110</v>
      </c>
      <c r="C95" s="5"/>
      <c r="D95" s="280"/>
      <c r="E95" s="281"/>
      <c r="F95" s="29"/>
      <c r="G95" s="29"/>
      <c r="H95" s="29"/>
      <c r="I95" s="79"/>
      <c r="J95" s="79"/>
      <c r="K95" s="79"/>
      <c r="L95" s="7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10"/>
    </row>
    <row r="96" spans="1:27" s="32" customFormat="1" ht="31.5" x14ac:dyDescent="0.2">
      <c r="A96" s="63">
        <v>1</v>
      </c>
      <c r="B96" s="42" t="s">
        <v>111</v>
      </c>
      <c r="C96" s="2" t="s">
        <v>8</v>
      </c>
      <c r="D96" s="282">
        <v>100</v>
      </c>
      <c r="E96" s="283"/>
      <c r="F96" s="67">
        <v>100</v>
      </c>
      <c r="G96" s="67">
        <v>100</v>
      </c>
      <c r="H96" s="77">
        <v>87</v>
      </c>
      <c r="I96" s="66">
        <v>100</v>
      </c>
      <c r="J96" s="66">
        <v>100</v>
      </c>
      <c r="K96" s="66">
        <v>100</v>
      </c>
      <c r="L96" s="66">
        <v>100</v>
      </c>
      <c r="M96" s="67">
        <v>100</v>
      </c>
      <c r="N96" s="67">
        <v>100</v>
      </c>
      <c r="O96" s="31"/>
      <c r="P96" s="67">
        <v>100</v>
      </c>
      <c r="Q96" s="67">
        <v>100</v>
      </c>
      <c r="R96" s="67">
        <v>100</v>
      </c>
      <c r="S96" s="67">
        <v>100</v>
      </c>
      <c r="T96" s="67">
        <v>100</v>
      </c>
      <c r="U96" s="67">
        <v>100</v>
      </c>
      <c r="V96" s="67">
        <v>100</v>
      </c>
      <c r="W96" s="68">
        <f>K96/I96</f>
        <v>1</v>
      </c>
      <c r="X96" s="68">
        <f>K96/J96</f>
        <v>1</v>
      </c>
      <c r="Y96" s="61">
        <f>L96/J96</f>
        <v>1</v>
      </c>
      <c r="Z96" s="31"/>
      <c r="AA96" s="74"/>
    </row>
    <row r="97" spans="1:27" s="32" customFormat="1" ht="31.5" x14ac:dyDescent="0.2">
      <c r="A97" s="63">
        <v>2</v>
      </c>
      <c r="B97" s="42" t="s">
        <v>552</v>
      </c>
      <c r="C97" s="2" t="s">
        <v>8</v>
      </c>
      <c r="D97" s="282">
        <v>100</v>
      </c>
      <c r="E97" s="283"/>
      <c r="F97" s="67">
        <v>100</v>
      </c>
      <c r="G97" s="67">
        <v>100</v>
      </c>
      <c r="H97" s="77">
        <v>80</v>
      </c>
      <c r="I97" s="66">
        <v>100</v>
      </c>
      <c r="J97" s="66">
        <v>100</v>
      </c>
      <c r="K97" s="66">
        <v>100</v>
      </c>
      <c r="L97" s="66">
        <v>100</v>
      </c>
      <c r="M97" s="67">
        <v>100</v>
      </c>
      <c r="N97" s="67">
        <v>100</v>
      </c>
      <c r="O97" s="31"/>
      <c r="P97" s="67">
        <v>100</v>
      </c>
      <c r="Q97" s="67">
        <v>100</v>
      </c>
      <c r="R97" s="67">
        <v>100</v>
      </c>
      <c r="S97" s="67">
        <v>100</v>
      </c>
      <c r="T97" s="67">
        <v>100</v>
      </c>
      <c r="U97" s="67">
        <v>100</v>
      </c>
      <c r="V97" s="67">
        <v>100</v>
      </c>
      <c r="W97" s="68">
        <f>K97/I97</f>
        <v>1</v>
      </c>
      <c r="X97" s="68">
        <f>K97/J97</f>
        <v>1</v>
      </c>
      <c r="Y97" s="61">
        <f>L97/J97</f>
        <v>1</v>
      </c>
      <c r="Z97" s="31"/>
      <c r="AA97" s="74"/>
    </row>
    <row r="98" spans="1:27" s="32" customFormat="1" ht="15.75" x14ac:dyDescent="0.2">
      <c r="A98" s="63">
        <v>3</v>
      </c>
      <c r="B98" s="31" t="s">
        <v>112</v>
      </c>
      <c r="C98" s="2" t="s">
        <v>113</v>
      </c>
      <c r="D98" s="282">
        <v>9</v>
      </c>
      <c r="E98" s="283"/>
      <c r="F98" s="67">
        <v>9</v>
      </c>
      <c r="G98" s="67">
        <v>9</v>
      </c>
      <c r="H98" s="77">
        <v>9</v>
      </c>
      <c r="I98" s="66">
        <v>9</v>
      </c>
      <c r="J98" s="66">
        <v>9</v>
      </c>
      <c r="K98" s="66">
        <v>9</v>
      </c>
      <c r="L98" s="66">
        <v>9</v>
      </c>
      <c r="M98" s="67">
        <v>1</v>
      </c>
      <c r="N98" s="67">
        <v>1</v>
      </c>
      <c r="O98" s="31"/>
      <c r="P98" s="67">
        <v>1</v>
      </c>
      <c r="Q98" s="67">
        <v>1</v>
      </c>
      <c r="R98" s="67">
        <v>1</v>
      </c>
      <c r="S98" s="67">
        <v>1</v>
      </c>
      <c r="T98" s="67">
        <v>1</v>
      </c>
      <c r="U98" s="67">
        <v>1</v>
      </c>
      <c r="V98" s="67">
        <v>1</v>
      </c>
      <c r="W98" s="68">
        <f>K98/I98</f>
        <v>1</v>
      </c>
      <c r="X98" s="68">
        <f>K98/J98</f>
        <v>1</v>
      </c>
      <c r="Y98" s="61">
        <f>L98/J98</f>
        <v>1</v>
      </c>
      <c r="Z98" s="31"/>
      <c r="AA98" s="74"/>
    </row>
    <row r="99" spans="1:27" s="32" customFormat="1" ht="15.75" x14ac:dyDescent="0.2">
      <c r="A99" s="63">
        <v>4</v>
      </c>
      <c r="B99" s="42" t="s">
        <v>553</v>
      </c>
      <c r="C99" s="2" t="s">
        <v>8</v>
      </c>
      <c r="D99" s="276"/>
      <c r="E99" s="277"/>
      <c r="F99" s="31"/>
      <c r="G99" s="31"/>
      <c r="H99" s="31"/>
      <c r="I99" s="84"/>
      <c r="J99" s="84"/>
      <c r="K99" s="84"/>
      <c r="L99" s="84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3"/>
      <c r="X99" s="33"/>
      <c r="Y99" s="33"/>
      <c r="Z99" s="31"/>
      <c r="AA99" s="74"/>
    </row>
    <row r="100" spans="1:27" s="32" customFormat="1" ht="15.75" x14ac:dyDescent="0.2">
      <c r="A100" s="85">
        <v>4.0999999999999996</v>
      </c>
      <c r="B100" s="42" t="s">
        <v>133</v>
      </c>
      <c r="C100" s="2"/>
      <c r="D100" s="276"/>
      <c r="E100" s="277"/>
      <c r="F100" s="31"/>
      <c r="G100" s="31"/>
      <c r="H100" s="31"/>
      <c r="I100" s="84"/>
      <c r="J100" s="84"/>
      <c r="K100" s="84"/>
      <c r="L100" s="84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74"/>
    </row>
    <row r="101" spans="1:27" s="25" customFormat="1" ht="15.75" x14ac:dyDescent="0.2">
      <c r="A101" s="5" t="s">
        <v>5</v>
      </c>
      <c r="B101" s="30" t="s">
        <v>553</v>
      </c>
      <c r="C101" s="5" t="s">
        <v>8</v>
      </c>
      <c r="D101" s="274">
        <v>100</v>
      </c>
      <c r="E101" s="275"/>
      <c r="F101" s="71">
        <v>100</v>
      </c>
      <c r="G101" s="71">
        <v>100</v>
      </c>
      <c r="H101" s="57">
        <v>100</v>
      </c>
      <c r="I101" s="70">
        <v>100</v>
      </c>
      <c r="J101" s="70">
        <v>100</v>
      </c>
      <c r="K101" s="70">
        <v>100</v>
      </c>
      <c r="L101" s="70">
        <v>100</v>
      </c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72">
        <f>K101/I101</f>
        <v>1</v>
      </c>
      <c r="X101" s="72">
        <f>K101/J101</f>
        <v>1</v>
      </c>
      <c r="Y101" s="62">
        <f>L101/J101</f>
        <v>1</v>
      </c>
      <c r="Z101" s="31"/>
      <c r="AA101" s="10"/>
    </row>
    <row r="102" spans="1:27" s="25" customFormat="1" ht="15.75" x14ac:dyDescent="0.2">
      <c r="A102" s="5" t="s">
        <v>5</v>
      </c>
      <c r="B102" s="30" t="s">
        <v>554</v>
      </c>
      <c r="C102" s="5" t="s">
        <v>113</v>
      </c>
      <c r="D102" s="274">
        <v>9</v>
      </c>
      <c r="E102" s="275"/>
      <c r="F102" s="71">
        <v>9</v>
      </c>
      <c r="G102" s="71">
        <v>9</v>
      </c>
      <c r="H102" s="57">
        <v>9</v>
      </c>
      <c r="I102" s="70">
        <v>9</v>
      </c>
      <c r="J102" s="70">
        <v>9</v>
      </c>
      <c r="K102" s="70">
        <v>9</v>
      </c>
      <c r="L102" s="70">
        <v>9</v>
      </c>
      <c r="M102" s="71">
        <v>1</v>
      </c>
      <c r="N102" s="71">
        <v>1</v>
      </c>
      <c r="O102" s="29"/>
      <c r="P102" s="71">
        <v>1</v>
      </c>
      <c r="Q102" s="71">
        <v>1</v>
      </c>
      <c r="R102" s="71">
        <v>1</v>
      </c>
      <c r="S102" s="71">
        <v>1</v>
      </c>
      <c r="T102" s="71">
        <v>1</v>
      </c>
      <c r="U102" s="71">
        <v>1</v>
      </c>
      <c r="V102" s="71">
        <v>1</v>
      </c>
      <c r="W102" s="72">
        <f>K102/I102</f>
        <v>1</v>
      </c>
      <c r="X102" s="72">
        <f>K102/J102</f>
        <v>1</v>
      </c>
      <c r="Y102" s="62">
        <f>L102/J102</f>
        <v>1</v>
      </c>
      <c r="Z102" s="31"/>
      <c r="AA102" s="10"/>
    </row>
    <row r="103" spans="1:27" s="25" customFormat="1" ht="15.75" x14ac:dyDescent="0.2">
      <c r="A103" s="5" t="s">
        <v>5</v>
      </c>
      <c r="B103" s="29" t="s">
        <v>114</v>
      </c>
      <c r="C103" s="5" t="s">
        <v>115</v>
      </c>
      <c r="D103" s="274">
        <v>19</v>
      </c>
      <c r="E103" s="275"/>
      <c r="F103" s="71">
        <v>19</v>
      </c>
      <c r="G103" s="71">
        <v>19</v>
      </c>
      <c r="H103" s="57">
        <v>19</v>
      </c>
      <c r="I103" s="70">
        <v>19</v>
      </c>
      <c r="J103" s="70">
        <v>19</v>
      </c>
      <c r="K103" s="70">
        <v>19</v>
      </c>
      <c r="L103" s="70">
        <v>19</v>
      </c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72">
        <f>K103/I103</f>
        <v>1</v>
      </c>
      <c r="X103" s="72">
        <f>K103/J103</f>
        <v>1</v>
      </c>
      <c r="Y103" s="62">
        <f>L103/J103</f>
        <v>1</v>
      </c>
      <c r="Z103" s="86"/>
      <c r="AA103" s="10"/>
    </row>
    <row r="104" spans="1:27" s="32" customFormat="1" ht="15.75" x14ac:dyDescent="0.2">
      <c r="A104" s="85">
        <v>4.2</v>
      </c>
      <c r="B104" s="42" t="s">
        <v>134</v>
      </c>
      <c r="C104" s="2"/>
      <c r="D104" s="276"/>
      <c r="E104" s="277"/>
      <c r="F104" s="31"/>
      <c r="G104" s="31"/>
      <c r="H104" s="31"/>
      <c r="I104" s="84"/>
      <c r="J104" s="84"/>
      <c r="K104" s="84"/>
      <c r="L104" s="84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87"/>
      <c r="AA104" s="74"/>
    </row>
    <row r="105" spans="1:27" s="25" customFormat="1" ht="15.75" x14ac:dyDescent="0.2">
      <c r="A105" s="5" t="s">
        <v>5</v>
      </c>
      <c r="B105" s="30" t="s">
        <v>553</v>
      </c>
      <c r="C105" s="5" t="s">
        <v>8</v>
      </c>
      <c r="D105" s="278" t="s">
        <v>5</v>
      </c>
      <c r="E105" s="279"/>
      <c r="F105" s="35" t="s">
        <v>5</v>
      </c>
      <c r="G105" s="35" t="s">
        <v>5</v>
      </c>
      <c r="H105" s="35" t="s">
        <v>5</v>
      </c>
      <c r="I105" s="43"/>
      <c r="J105" s="79"/>
      <c r="K105" s="79"/>
      <c r="L105" s="7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35"/>
      <c r="X105" s="35"/>
      <c r="Y105" s="35"/>
      <c r="Z105" s="87"/>
      <c r="AA105" s="10"/>
    </row>
    <row r="106" spans="1:27" s="25" customFormat="1" ht="15.75" x14ac:dyDescent="0.2">
      <c r="A106" s="5" t="s">
        <v>5</v>
      </c>
      <c r="B106" s="30" t="s">
        <v>554</v>
      </c>
      <c r="C106" s="5" t="s">
        <v>113</v>
      </c>
      <c r="D106" s="278" t="s">
        <v>5</v>
      </c>
      <c r="E106" s="279"/>
      <c r="F106" s="35" t="s">
        <v>5</v>
      </c>
      <c r="G106" s="35" t="s">
        <v>5</v>
      </c>
      <c r="H106" s="35" t="s">
        <v>5</v>
      </c>
      <c r="I106" s="43"/>
      <c r="J106" s="79"/>
      <c r="K106" s="79"/>
      <c r="L106" s="7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87"/>
      <c r="AA106" s="10"/>
    </row>
    <row r="107" spans="1:27" s="25" customFormat="1" ht="15.75" x14ac:dyDescent="0.2">
      <c r="A107" s="5" t="s">
        <v>5</v>
      </c>
      <c r="B107" s="29" t="s">
        <v>116</v>
      </c>
      <c r="C107" s="5" t="s">
        <v>113</v>
      </c>
      <c r="D107" s="280"/>
      <c r="E107" s="281"/>
      <c r="F107" s="35" t="s">
        <v>5</v>
      </c>
      <c r="G107" s="35" t="s">
        <v>5</v>
      </c>
      <c r="H107" s="35" t="s">
        <v>5</v>
      </c>
      <c r="I107" s="43"/>
      <c r="J107" s="70">
        <v>2</v>
      </c>
      <c r="K107" s="70">
        <v>1</v>
      </c>
      <c r="L107" s="70">
        <v>4</v>
      </c>
      <c r="M107" s="71">
        <v>1</v>
      </c>
      <c r="N107" s="29"/>
      <c r="O107" s="29"/>
      <c r="P107" s="71">
        <v>1</v>
      </c>
      <c r="Q107" s="29"/>
      <c r="R107" s="29"/>
      <c r="S107" s="29"/>
      <c r="T107" s="29"/>
      <c r="U107" s="29"/>
      <c r="V107" s="29"/>
      <c r="W107" s="29"/>
      <c r="X107" s="29"/>
      <c r="Y107" s="62">
        <f>L107/J107</f>
        <v>2</v>
      </c>
      <c r="Z107" s="87"/>
      <c r="AA107" s="10"/>
    </row>
    <row r="108" spans="1:27" s="25" customFormat="1" ht="15.75" x14ac:dyDescent="0.2">
      <c r="A108" s="5" t="s">
        <v>5</v>
      </c>
      <c r="B108" s="29" t="s">
        <v>117</v>
      </c>
      <c r="C108" s="5" t="s">
        <v>113</v>
      </c>
      <c r="D108" s="280"/>
      <c r="E108" s="281"/>
      <c r="F108" s="35" t="s">
        <v>5</v>
      </c>
      <c r="G108" s="71">
        <v>6</v>
      </c>
      <c r="H108" s="35" t="s">
        <v>5</v>
      </c>
      <c r="I108" s="43"/>
      <c r="J108" s="70">
        <v>7</v>
      </c>
      <c r="K108" s="70">
        <v>1</v>
      </c>
      <c r="L108" s="70">
        <v>5</v>
      </c>
      <c r="M108" s="29"/>
      <c r="N108" s="71">
        <v>1</v>
      </c>
      <c r="O108" s="29"/>
      <c r="P108" s="29"/>
      <c r="Q108" s="71">
        <v>1</v>
      </c>
      <c r="R108" s="71">
        <v>1</v>
      </c>
      <c r="S108" s="71">
        <v>1</v>
      </c>
      <c r="T108" s="71">
        <v>1</v>
      </c>
      <c r="U108" s="71">
        <v>1</v>
      </c>
      <c r="V108" s="71">
        <v>1</v>
      </c>
      <c r="W108" s="29"/>
      <c r="X108" s="29"/>
      <c r="Y108" s="62">
        <f>L108/J108</f>
        <v>0.7142857142857143</v>
      </c>
      <c r="Z108" s="87"/>
      <c r="AA108" s="10"/>
    </row>
    <row r="109" spans="1:27" s="25" customFormat="1" ht="15.75" x14ac:dyDescent="0.2">
      <c r="A109" s="5" t="s">
        <v>5</v>
      </c>
      <c r="B109" s="29" t="s">
        <v>118</v>
      </c>
      <c r="C109" s="5" t="s">
        <v>113</v>
      </c>
      <c r="D109" s="280"/>
      <c r="E109" s="281"/>
      <c r="F109" s="29"/>
      <c r="G109" s="71">
        <v>3</v>
      </c>
      <c r="H109" s="35" t="s">
        <v>5</v>
      </c>
      <c r="I109" s="43"/>
      <c r="J109" s="79"/>
      <c r="K109" s="43">
        <v>7</v>
      </c>
      <c r="L109" s="7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87"/>
      <c r="AA109" s="10"/>
    </row>
    <row r="110" spans="1:27" s="25" customFormat="1" ht="15.75" x14ac:dyDescent="0.2">
      <c r="A110" s="5" t="s">
        <v>5</v>
      </c>
      <c r="B110" s="29" t="s">
        <v>119</v>
      </c>
      <c r="C110" s="5" t="s">
        <v>113</v>
      </c>
      <c r="D110" s="280"/>
      <c r="E110" s="281"/>
      <c r="F110" s="29"/>
      <c r="G110" s="35" t="s">
        <v>5</v>
      </c>
      <c r="H110" s="35" t="s">
        <v>5</v>
      </c>
      <c r="I110" s="43"/>
      <c r="J110" s="79"/>
      <c r="K110" s="79"/>
      <c r="L110" s="7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87"/>
      <c r="AA110" s="10"/>
    </row>
    <row r="111" spans="1:27" s="25" customFormat="1" ht="31.5" x14ac:dyDescent="0.2">
      <c r="A111" s="5" t="s">
        <v>5</v>
      </c>
      <c r="B111" s="29" t="s">
        <v>114</v>
      </c>
      <c r="C111" s="5" t="s">
        <v>555</v>
      </c>
      <c r="D111" s="274">
        <v>19</v>
      </c>
      <c r="E111" s="275"/>
      <c r="F111" s="71">
        <v>19</v>
      </c>
      <c r="G111" s="71">
        <v>10.4</v>
      </c>
      <c r="H111" s="29"/>
      <c r="I111" s="79"/>
      <c r="J111" s="70">
        <v>14</v>
      </c>
      <c r="K111" s="70">
        <v>8.67</v>
      </c>
      <c r="L111" s="70">
        <v>14.22</v>
      </c>
      <c r="M111" s="71">
        <v>17</v>
      </c>
      <c r="N111" s="71">
        <v>14</v>
      </c>
      <c r="O111" s="29"/>
      <c r="P111" s="71">
        <v>15</v>
      </c>
      <c r="Q111" s="71">
        <v>14</v>
      </c>
      <c r="R111" s="71">
        <v>14</v>
      </c>
      <c r="S111" s="71">
        <v>13</v>
      </c>
      <c r="T111" s="71">
        <v>13</v>
      </c>
      <c r="U111" s="71">
        <v>12</v>
      </c>
      <c r="V111" s="71">
        <v>14</v>
      </c>
      <c r="W111" s="62"/>
      <c r="X111" s="72">
        <f>K111/J111</f>
        <v>0.61928571428571433</v>
      </c>
      <c r="Y111" s="62">
        <f t="shared" ref="Y111:Y116" si="19">L111/J111</f>
        <v>1.0157142857142858</v>
      </c>
      <c r="Z111" s="87"/>
      <c r="AA111" s="10"/>
    </row>
    <row r="112" spans="1:27" s="25" customFormat="1" ht="15.75" x14ac:dyDescent="0.2">
      <c r="A112" s="88">
        <v>4.3</v>
      </c>
      <c r="B112" s="44" t="s">
        <v>120</v>
      </c>
      <c r="C112" s="21" t="s">
        <v>121</v>
      </c>
      <c r="D112" s="284">
        <v>1</v>
      </c>
      <c r="E112" s="285"/>
      <c r="F112" s="89">
        <v>2</v>
      </c>
      <c r="G112" s="89">
        <v>2</v>
      </c>
      <c r="H112" s="29"/>
      <c r="I112" s="79"/>
      <c r="J112" s="90">
        <v>2</v>
      </c>
      <c r="K112" s="90"/>
      <c r="L112" s="90">
        <v>2</v>
      </c>
      <c r="M112" s="29"/>
      <c r="N112" s="29"/>
      <c r="O112" s="29"/>
      <c r="P112" s="29"/>
      <c r="Q112" s="89">
        <v>1</v>
      </c>
      <c r="R112" s="29"/>
      <c r="S112" s="29"/>
      <c r="T112" s="89">
        <v>1</v>
      </c>
      <c r="U112" s="29"/>
      <c r="V112" s="29"/>
      <c r="W112" s="62"/>
      <c r="X112" s="62"/>
      <c r="Y112" s="62">
        <f t="shared" si="19"/>
        <v>1</v>
      </c>
      <c r="Z112" s="29"/>
      <c r="AA112" s="10"/>
    </row>
    <row r="113" spans="1:27" s="25" customFormat="1" ht="31.5" x14ac:dyDescent="0.2">
      <c r="A113" s="91">
        <v>5</v>
      </c>
      <c r="B113" s="30" t="s">
        <v>7</v>
      </c>
      <c r="C113" s="5" t="s">
        <v>8</v>
      </c>
      <c r="D113" s="274">
        <v>3.8</v>
      </c>
      <c r="E113" s="275"/>
      <c r="F113" s="71">
        <v>12</v>
      </c>
      <c r="G113" s="71">
        <v>24</v>
      </c>
      <c r="H113" s="29"/>
      <c r="I113" s="43">
        <v>9.6999999999999993</v>
      </c>
      <c r="J113" s="70">
        <v>18</v>
      </c>
      <c r="K113" s="70">
        <v>24</v>
      </c>
      <c r="L113" s="70">
        <v>25</v>
      </c>
      <c r="M113" s="71">
        <v>54.9</v>
      </c>
      <c r="N113" s="35" t="s">
        <v>5</v>
      </c>
      <c r="O113" s="29"/>
      <c r="P113" s="71">
        <v>36.299999999999997</v>
      </c>
      <c r="Q113" s="71">
        <v>33.299999999999997</v>
      </c>
      <c r="R113" s="35" t="s">
        <v>5</v>
      </c>
      <c r="S113" s="35" t="s">
        <v>5</v>
      </c>
      <c r="T113" s="35" t="s">
        <v>5</v>
      </c>
      <c r="U113" s="35" t="s">
        <v>5</v>
      </c>
      <c r="V113" s="71">
        <v>31</v>
      </c>
      <c r="W113" s="72">
        <f>K113/I113</f>
        <v>2.4742268041237114</v>
      </c>
      <c r="X113" s="72">
        <f>K113/J113</f>
        <v>1.3333333333333333</v>
      </c>
      <c r="Y113" s="72">
        <f t="shared" si="19"/>
        <v>1.3888888888888888</v>
      </c>
      <c r="Z113" s="29"/>
      <c r="AA113" s="10"/>
    </row>
    <row r="114" spans="1:27" s="25" customFormat="1" ht="31.5" x14ac:dyDescent="0.2">
      <c r="A114" s="91">
        <v>6</v>
      </c>
      <c r="B114" s="29" t="s">
        <v>122</v>
      </c>
      <c r="C114" s="6" t="s">
        <v>548</v>
      </c>
      <c r="D114" s="274">
        <v>9</v>
      </c>
      <c r="E114" s="275"/>
      <c r="F114" s="71">
        <v>9</v>
      </c>
      <c r="G114" s="71">
        <v>18</v>
      </c>
      <c r="H114" s="29"/>
      <c r="I114" s="43">
        <v>4</v>
      </c>
      <c r="J114" s="70">
        <v>10</v>
      </c>
      <c r="K114" s="70">
        <v>9</v>
      </c>
      <c r="L114" s="70">
        <v>10</v>
      </c>
      <c r="M114" s="71">
        <v>1</v>
      </c>
      <c r="N114" s="35" t="s">
        <v>5</v>
      </c>
      <c r="O114" s="71">
        <v>2</v>
      </c>
      <c r="P114" s="71">
        <v>1</v>
      </c>
      <c r="Q114" s="71">
        <v>1</v>
      </c>
      <c r="R114" s="71">
        <v>1</v>
      </c>
      <c r="S114" s="71">
        <v>1</v>
      </c>
      <c r="T114" s="71">
        <v>1</v>
      </c>
      <c r="U114" s="71">
        <v>1</v>
      </c>
      <c r="V114" s="71">
        <v>1</v>
      </c>
      <c r="W114" s="72">
        <f>K114/I114</f>
        <v>2.25</v>
      </c>
      <c r="X114" s="72">
        <f>K114/J114</f>
        <v>0.9</v>
      </c>
      <c r="Y114" s="72">
        <f>L114/J114</f>
        <v>1</v>
      </c>
      <c r="Z114" s="5" t="s">
        <v>584</v>
      </c>
      <c r="AA114" s="10"/>
    </row>
    <row r="115" spans="1:27" s="25" customFormat="1" ht="15.75" x14ac:dyDescent="0.2">
      <c r="A115" s="91">
        <v>7</v>
      </c>
      <c r="B115" s="30" t="s">
        <v>556</v>
      </c>
      <c r="C115" s="5" t="s">
        <v>46</v>
      </c>
      <c r="D115" s="274">
        <v>0.2</v>
      </c>
      <c r="E115" s="275"/>
      <c r="F115" s="71">
        <v>1</v>
      </c>
      <c r="G115" s="71">
        <v>1</v>
      </c>
      <c r="H115" s="29"/>
      <c r="I115" s="43">
        <v>0.1</v>
      </c>
      <c r="J115" s="70">
        <v>2</v>
      </c>
      <c r="K115" s="70">
        <v>0.77</v>
      </c>
      <c r="L115" s="70">
        <v>2</v>
      </c>
      <c r="M115" s="29"/>
      <c r="N115" s="29"/>
      <c r="O115" s="71">
        <v>1</v>
      </c>
      <c r="P115" s="29"/>
      <c r="Q115" s="71">
        <v>0.5</v>
      </c>
      <c r="R115" s="29"/>
      <c r="S115" s="29"/>
      <c r="T115" s="29"/>
      <c r="U115" s="29"/>
      <c r="V115" s="71">
        <v>0.5</v>
      </c>
      <c r="W115" s="72">
        <f>K115/I115</f>
        <v>7.7</v>
      </c>
      <c r="X115" s="72">
        <f>K115/J115</f>
        <v>0.38500000000000001</v>
      </c>
      <c r="Y115" s="72">
        <f t="shared" si="19"/>
        <v>1</v>
      </c>
      <c r="Z115" s="29"/>
      <c r="AA115" s="10"/>
    </row>
    <row r="116" spans="1:27" s="25" customFormat="1" ht="31.5" x14ac:dyDescent="0.2">
      <c r="A116" s="91">
        <v>8</v>
      </c>
      <c r="B116" s="29" t="s">
        <v>123</v>
      </c>
      <c r="C116" s="5" t="s">
        <v>549</v>
      </c>
      <c r="D116" s="274">
        <v>13</v>
      </c>
      <c r="E116" s="275"/>
      <c r="F116" s="71">
        <v>5</v>
      </c>
      <c r="G116" s="71">
        <v>5</v>
      </c>
      <c r="H116" s="29"/>
      <c r="I116" s="43"/>
      <c r="J116" s="70">
        <v>1</v>
      </c>
      <c r="K116" s="70">
        <v>0</v>
      </c>
      <c r="L116" s="70">
        <v>1</v>
      </c>
      <c r="M116" s="29"/>
      <c r="N116" s="29"/>
      <c r="O116" s="71">
        <v>1</v>
      </c>
      <c r="P116" s="29"/>
      <c r="Q116" s="29"/>
      <c r="R116" s="29"/>
      <c r="S116" s="29"/>
      <c r="T116" s="29"/>
      <c r="U116" s="29"/>
      <c r="V116" s="29"/>
      <c r="W116" s="62"/>
      <c r="X116" s="62"/>
      <c r="Y116" s="72">
        <f t="shared" si="19"/>
        <v>1</v>
      </c>
      <c r="Z116" s="29"/>
      <c r="AA116" s="10"/>
    </row>
    <row r="117" spans="1:27" s="25" customFormat="1" ht="15.75" x14ac:dyDescent="0.2">
      <c r="A117" s="92"/>
      <c r="B117" s="93" t="s">
        <v>141</v>
      </c>
      <c r="C117" s="51"/>
      <c r="D117" s="267"/>
      <c r="E117" s="268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10"/>
    </row>
    <row r="118" spans="1:27" s="32" customFormat="1" ht="31.5" x14ac:dyDescent="0.2">
      <c r="A118" s="93" t="s">
        <v>11</v>
      </c>
      <c r="B118" s="42" t="s">
        <v>142</v>
      </c>
      <c r="C118" s="4" t="s">
        <v>261</v>
      </c>
      <c r="D118" s="270"/>
      <c r="E118" s="271"/>
      <c r="F118" s="94"/>
      <c r="G118" s="94"/>
      <c r="H118" s="94"/>
      <c r="I118" s="66">
        <v>214477</v>
      </c>
      <c r="J118" s="66">
        <v>383378</v>
      </c>
      <c r="K118" s="66">
        <v>300070</v>
      </c>
      <c r="L118" s="66">
        <v>383378</v>
      </c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68">
        <f>K118/I118</f>
        <v>1.3990777565892847</v>
      </c>
      <c r="X118" s="68">
        <f>K118/J118</f>
        <v>0.78270010277063373</v>
      </c>
      <c r="Y118" s="68">
        <f>L118/J118</f>
        <v>1</v>
      </c>
      <c r="Z118" s="94"/>
      <c r="AA118" s="74"/>
    </row>
    <row r="119" spans="1:27" s="32" customFormat="1" ht="31.5" x14ac:dyDescent="0.2">
      <c r="A119" s="93">
        <v>1</v>
      </c>
      <c r="B119" s="95" t="s">
        <v>135</v>
      </c>
      <c r="C119" s="4" t="s">
        <v>261</v>
      </c>
      <c r="D119" s="270"/>
      <c r="E119" s="271"/>
      <c r="F119" s="94"/>
      <c r="G119" s="94"/>
      <c r="H119" s="94"/>
      <c r="I119" s="66">
        <v>214477</v>
      </c>
      <c r="J119" s="66">
        <v>383378</v>
      </c>
      <c r="K119" s="66">
        <v>300070</v>
      </c>
      <c r="L119" s="66">
        <v>383378</v>
      </c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68">
        <f>K119/I119</f>
        <v>1.3990777565892847</v>
      </c>
      <c r="X119" s="68">
        <f>K119/J119</f>
        <v>0.78270010277063373</v>
      </c>
      <c r="Y119" s="68">
        <f>L119/J119</f>
        <v>1</v>
      </c>
      <c r="Z119" s="94"/>
      <c r="AA119" s="74"/>
    </row>
    <row r="120" spans="1:27" s="25" customFormat="1" ht="15.75" x14ac:dyDescent="0.2">
      <c r="A120" s="96" t="s">
        <v>5</v>
      </c>
      <c r="B120" s="97" t="s">
        <v>136</v>
      </c>
      <c r="C120" s="6" t="s">
        <v>261</v>
      </c>
      <c r="D120" s="267"/>
      <c r="E120" s="268"/>
      <c r="F120" s="51"/>
      <c r="G120" s="51"/>
      <c r="H120" s="51"/>
      <c r="I120" s="174"/>
      <c r="J120" s="45" t="s">
        <v>5</v>
      </c>
      <c r="K120" s="51"/>
      <c r="L120" s="45" t="s">
        <v>5</v>
      </c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72"/>
      <c r="Z120" s="51"/>
      <c r="AA120" s="10"/>
    </row>
    <row r="121" spans="1:27" s="25" customFormat="1" ht="15.75" x14ac:dyDescent="0.2">
      <c r="A121" s="96" t="s">
        <v>5</v>
      </c>
      <c r="B121" s="97" t="s">
        <v>137</v>
      </c>
      <c r="C121" s="6" t="s">
        <v>261</v>
      </c>
      <c r="D121" s="267"/>
      <c r="E121" s="268"/>
      <c r="F121" s="51"/>
      <c r="G121" s="51"/>
      <c r="H121" s="51"/>
      <c r="I121" s="174"/>
      <c r="J121" s="70">
        <v>1035</v>
      </c>
      <c r="K121" s="99">
        <v>848</v>
      </c>
      <c r="L121" s="70">
        <v>1035</v>
      </c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72">
        <f t="shared" ref="Y121:Y133" si="20">L121/J121</f>
        <v>1</v>
      </c>
      <c r="Z121" s="51"/>
      <c r="AA121" s="10"/>
    </row>
    <row r="122" spans="1:27" s="25" customFormat="1" ht="15.75" x14ac:dyDescent="0.2">
      <c r="A122" s="96" t="s">
        <v>5</v>
      </c>
      <c r="B122" s="97" t="s">
        <v>138</v>
      </c>
      <c r="C122" s="6" t="s">
        <v>261</v>
      </c>
      <c r="D122" s="267"/>
      <c r="E122" s="268"/>
      <c r="F122" s="51"/>
      <c r="G122" s="51"/>
      <c r="H122" s="51"/>
      <c r="I122" s="70">
        <v>214477</v>
      </c>
      <c r="J122" s="70">
        <v>382343</v>
      </c>
      <c r="K122" s="98">
        <v>299222</v>
      </c>
      <c r="L122" s="70">
        <v>382343</v>
      </c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72">
        <f t="shared" ref="W122:W127" si="21">K122/I122</f>
        <v>1.3951239526849033</v>
      </c>
      <c r="X122" s="72">
        <f t="shared" ref="X122:X127" si="22">K122/J122</f>
        <v>0.78260096300965365</v>
      </c>
      <c r="Y122" s="72">
        <f>L122/J122</f>
        <v>1</v>
      </c>
      <c r="Z122" s="51"/>
      <c r="AA122" s="10"/>
    </row>
    <row r="123" spans="1:27" s="25" customFormat="1" ht="31.5" x14ac:dyDescent="0.2">
      <c r="A123" s="63">
        <v>2</v>
      </c>
      <c r="B123" s="46" t="s">
        <v>139</v>
      </c>
      <c r="C123" s="4" t="s">
        <v>261</v>
      </c>
      <c r="D123" s="267"/>
      <c r="E123" s="268"/>
      <c r="F123" s="51"/>
      <c r="G123" s="51"/>
      <c r="H123" s="51"/>
      <c r="I123" s="66">
        <v>214477</v>
      </c>
      <c r="J123" s="66">
        <v>383378</v>
      </c>
      <c r="K123" s="66">
        <v>300070</v>
      </c>
      <c r="L123" s="66">
        <v>383378</v>
      </c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68">
        <f t="shared" si="21"/>
        <v>1.3990777565892847</v>
      </c>
      <c r="X123" s="68">
        <f t="shared" si="22"/>
        <v>0.78270010277063373</v>
      </c>
      <c r="Y123" s="68">
        <f>L123/J123</f>
        <v>1</v>
      </c>
      <c r="Z123" s="51"/>
      <c r="AA123" s="10"/>
    </row>
    <row r="124" spans="1:27" s="25" customFormat="1" ht="15.75" x14ac:dyDescent="0.2">
      <c r="A124" s="5" t="s">
        <v>5</v>
      </c>
      <c r="B124" s="178" t="s">
        <v>143</v>
      </c>
      <c r="C124" s="6" t="s">
        <v>261</v>
      </c>
      <c r="D124" s="267"/>
      <c r="E124" s="268"/>
      <c r="F124" s="51"/>
      <c r="G124" s="51"/>
      <c r="H124" s="51"/>
      <c r="I124" s="70">
        <v>12475</v>
      </c>
      <c r="J124" s="70">
        <v>16230</v>
      </c>
      <c r="K124" s="70">
        <v>12466</v>
      </c>
      <c r="L124" s="70">
        <v>16230</v>
      </c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72">
        <f t="shared" si="21"/>
        <v>0.99927855711422842</v>
      </c>
      <c r="X124" s="72">
        <f t="shared" si="22"/>
        <v>0.76808379544054217</v>
      </c>
      <c r="Y124" s="72">
        <f>L124/J124</f>
        <v>1</v>
      </c>
      <c r="Z124" s="51"/>
      <c r="AA124" s="10"/>
    </row>
    <row r="125" spans="1:27" s="25" customFormat="1" ht="15.75" x14ac:dyDescent="0.2">
      <c r="A125" s="5" t="s">
        <v>5</v>
      </c>
      <c r="B125" s="178" t="s">
        <v>144</v>
      </c>
      <c r="C125" s="6" t="s">
        <v>261</v>
      </c>
      <c r="D125" s="267"/>
      <c r="E125" s="268"/>
      <c r="F125" s="51"/>
      <c r="G125" s="51"/>
      <c r="H125" s="51"/>
      <c r="I125" s="70">
        <v>146567</v>
      </c>
      <c r="J125" s="70">
        <v>212098</v>
      </c>
      <c r="K125" s="70">
        <v>168274</v>
      </c>
      <c r="L125" s="70">
        <v>212098</v>
      </c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72">
        <f t="shared" si="21"/>
        <v>1.1481029153902311</v>
      </c>
      <c r="X125" s="72">
        <f t="shared" si="22"/>
        <v>0.79337853256513502</v>
      </c>
      <c r="Y125" s="72">
        <f>L125/J125</f>
        <v>1</v>
      </c>
      <c r="Z125" s="51"/>
      <c r="AA125" s="10"/>
    </row>
    <row r="126" spans="1:27" s="25" customFormat="1" ht="31.5" x14ac:dyDescent="0.2">
      <c r="A126" s="5" t="s">
        <v>5</v>
      </c>
      <c r="B126" s="178" t="s">
        <v>145</v>
      </c>
      <c r="C126" s="6" t="s">
        <v>261</v>
      </c>
      <c r="D126" s="267"/>
      <c r="E126" s="268"/>
      <c r="F126" s="51"/>
      <c r="G126" s="51"/>
      <c r="H126" s="51"/>
      <c r="I126" s="70">
        <v>53514</v>
      </c>
      <c r="J126" s="70">
        <v>151816</v>
      </c>
      <c r="K126" s="70">
        <v>117268</v>
      </c>
      <c r="L126" s="70">
        <v>151816</v>
      </c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72">
        <f t="shared" si="21"/>
        <v>2.1913517957917552</v>
      </c>
      <c r="X126" s="72">
        <f t="shared" si="22"/>
        <v>0.77243505295884496</v>
      </c>
      <c r="Y126" s="72">
        <f t="shared" si="20"/>
        <v>1</v>
      </c>
      <c r="Z126" s="51"/>
      <c r="AA126" s="10"/>
    </row>
    <row r="127" spans="1:27" s="25" customFormat="1" ht="31.5" x14ac:dyDescent="0.2">
      <c r="A127" s="5" t="s">
        <v>5</v>
      </c>
      <c r="B127" s="178" t="s">
        <v>146</v>
      </c>
      <c r="C127" s="6" t="s">
        <v>261</v>
      </c>
      <c r="D127" s="267"/>
      <c r="E127" s="268"/>
      <c r="F127" s="51"/>
      <c r="G127" s="51"/>
      <c r="H127" s="51"/>
      <c r="I127" s="70">
        <v>1921</v>
      </c>
      <c r="J127" s="70">
        <v>3234</v>
      </c>
      <c r="K127" s="70">
        <v>2062</v>
      </c>
      <c r="L127" s="70">
        <v>3234</v>
      </c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72">
        <f t="shared" si="21"/>
        <v>1.0733992712129099</v>
      </c>
      <c r="X127" s="72">
        <f t="shared" si="22"/>
        <v>0.6376004947433519</v>
      </c>
      <c r="Y127" s="72">
        <f t="shared" si="20"/>
        <v>1</v>
      </c>
      <c r="Z127" s="51"/>
      <c r="AA127" s="10"/>
    </row>
    <row r="128" spans="1:27" s="25" customFormat="1" ht="15.75" x14ac:dyDescent="0.2">
      <c r="A128" s="2" t="s">
        <v>61</v>
      </c>
      <c r="B128" s="177" t="s">
        <v>147</v>
      </c>
      <c r="C128" s="29"/>
      <c r="D128" s="267"/>
      <c r="E128" s="268"/>
      <c r="F128" s="51"/>
      <c r="G128" s="51"/>
      <c r="H128" s="51"/>
      <c r="I128" s="51"/>
      <c r="J128" s="29"/>
      <c r="K128" s="51"/>
      <c r="L128" s="29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72"/>
      <c r="Z128" s="51"/>
      <c r="AA128" s="10"/>
    </row>
    <row r="129" spans="1:27" s="25" customFormat="1" ht="15.75" x14ac:dyDescent="0.2">
      <c r="A129" s="91">
        <v>1</v>
      </c>
      <c r="B129" s="178" t="s">
        <v>148</v>
      </c>
      <c r="C129" s="6" t="s">
        <v>485</v>
      </c>
      <c r="D129" s="267"/>
      <c r="E129" s="268"/>
      <c r="F129" s="51"/>
      <c r="G129" s="51"/>
      <c r="H129" s="51"/>
      <c r="I129" s="70">
        <v>79990</v>
      </c>
      <c r="J129" s="70">
        <v>171000</v>
      </c>
      <c r="K129" s="70">
        <v>131364</v>
      </c>
      <c r="L129" s="70">
        <v>171030</v>
      </c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72">
        <f>K129/I129</f>
        <v>1.6422552819102387</v>
      </c>
      <c r="X129" s="72">
        <f>K129/J129</f>
        <v>0.76821052631578945</v>
      </c>
      <c r="Y129" s="72">
        <f t="shared" si="20"/>
        <v>1.0001754385964912</v>
      </c>
      <c r="Z129" s="51"/>
      <c r="AA129" s="10"/>
    </row>
    <row r="130" spans="1:27" s="25" customFormat="1" ht="15.75" x14ac:dyDescent="0.2">
      <c r="A130" s="91">
        <v>2</v>
      </c>
      <c r="B130" s="178" t="s">
        <v>149</v>
      </c>
      <c r="C130" s="5" t="s">
        <v>150</v>
      </c>
      <c r="D130" s="267"/>
      <c r="E130" s="268"/>
      <c r="F130" s="51"/>
      <c r="G130" s="51"/>
      <c r="H130" s="51"/>
      <c r="I130" s="70">
        <v>77630</v>
      </c>
      <c r="J130" s="70">
        <v>100916</v>
      </c>
      <c r="K130" s="70">
        <v>78546</v>
      </c>
      <c r="L130" s="70">
        <v>100916</v>
      </c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72">
        <f>K130/I130</f>
        <v>1.0117995620249904</v>
      </c>
      <c r="X130" s="72">
        <f>K130/J130</f>
        <v>0.77833049268698717</v>
      </c>
      <c r="Y130" s="72">
        <f t="shared" si="20"/>
        <v>1</v>
      </c>
      <c r="Z130" s="51"/>
      <c r="AA130" s="10"/>
    </row>
    <row r="131" spans="1:27" s="25" customFormat="1" ht="15.75" x14ac:dyDescent="0.2">
      <c r="A131" s="91">
        <v>3</v>
      </c>
      <c r="B131" s="178" t="s">
        <v>151</v>
      </c>
      <c r="C131" s="5" t="s">
        <v>43</v>
      </c>
      <c r="D131" s="267"/>
      <c r="E131" s="268"/>
      <c r="F131" s="51"/>
      <c r="G131" s="51"/>
      <c r="H131" s="51"/>
      <c r="I131" s="70">
        <v>3770</v>
      </c>
      <c r="J131" s="70">
        <v>4623</v>
      </c>
      <c r="K131" s="70">
        <v>3942</v>
      </c>
      <c r="L131" s="70">
        <v>4623</v>
      </c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72">
        <f>K131/I131</f>
        <v>1.0456233421750663</v>
      </c>
      <c r="X131" s="72">
        <f>K131/J131</f>
        <v>0.85269305645684623</v>
      </c>
      <c r="Y131" s="72">
        <f t="shared" si="20"/>
        <v>1</v>
      </c>
      <c r="Z131" s="51"/>
      <c r="AA131" s="10"/>
    </row>
    <row r="132" spans="1:27" s="25" customFormat="1" ht="15.75" x14ac:dyDescent="0.2">
      <c r="A132" s="91">
        <v>4</v>
      </c>
      <c r="B132" s="178" t="s">
        <v>152</v>
      </c>
      <c r="C132" s="6" t="s">
        <v>486</v>
      </c>
      <c r="D132" s="267"/>
      <c r="E132" s="268"/>
      <c r="F132" s="51"/>
      <c r="G132" s="51"/>
      <c r="H132" s="51"/>
      <c r="I132" s="70">
        <v>4896</v>
      </c>
      <c r="J132" s="70">
        <v>7020</v>
      </c>
      <c r="K132" s="70">
        <v>4915</v>
      </c>
      <c r="L132" s="70">
        <v>7020</v>
      </c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72">
        <f>K132/I132</f>
        <v>1.0038807189542485</v>
      </c>
      <c r="X132" s="72">
        <f>K132/J132</f>
        <v>0.70014245014245013</v>
      </c>
      <c r="Y132" s="72">
        <f t="shared" si="20"/>
        <v>1</v>
      </c>
      <c r="Z132" s="51"/>
      <c r="AA132" s="10"/>
    </row>
    <row r="133" spans="1:27" s="25" customFormat="1" ht="15.75" x14ac:dyDescent="0.2">
      <c r="A133" s="91">
        <v>5</v>
      </c>
      <c r="B133" s="178" t="s">
        <v>153</v>
      </c>
      <c r="C133" s="6" t="s">
        <v>487</v>
      </c>
      <c r="D133" s="267"/>
      <c r="E133" s="268"/>
      <c r="F133" s="51"/>
      <c r="G133" s="51"/>
      <c r="H133" s="51"/>
      <c r="I133" s="99">
        <v>172</v>
      </c>
      <c r="J133" s="76">
        <v>230</v>
      </c>
      <c r="K133" s="76">
        <v>184</v>
      </c>
      <c r="L133" s="76">
        <v>230</v>
      </c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72">
        <f>K133/I133</f>
        <v>1.069767441860465</v>
      </c>
      <c r="X133" s="72">
        <f>K133/J133</f>
        <v>0.8</v>
      </c>
      <c r="Y133" s="72">
        <f t="shared" si="20"/>
        <v>1</v>
      </c>
      <c r="Z133" s="51"/>
      <c r="AA133" s="10"/>
    </row>
    <row r="134" spans="1:27" s="25" customFormat="1" ht="15.75" x14ac:dyDescent="0.2">
      <c r="A134" s="91">
        <v>6</v>
      </c>
      <c r="B134" s="178" t="s">
        <v>154</v>
      </c>
      <c r="C134" s="5" t="s">
        <v>43</v>
      </c>
      <c r="D134" s="267"/>
      <c r="E134" s="268"/>
      <c r="F134" s="51"/>
      <c r="G134" s="51"/>
      <c r="H134" s="51"/>
      <c r="I134" s="51"/>
      <c r="J134" s="35" t="s">
        <v>5</v>
      </c>
      <c r="K134" s="51"/>
      <c r="L134" s="35" t="s">
        <v>5</v>
      </c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10"/>
    </row>
    <row r="135" spans="1:27" s="25" customFormat="1" ht="15.75" x14ac:dyDescent="0.2">
      <c r="A135" s="91">
        <v>7</v>
      </c>
      <c r="B135" s="178" t="s">
        <v>155</v>
      </c>
      <c r="C135" s="5" t="s">
        <v>43</v>
      </c>
      <c r="D135" s="267"/>
      <c r="E135" s="268"/>
      <c r="F135" s="51"/>
      <c r="G135" s="51"/>
      <c r="H135" s="51"/>
      <c r="I135" s="51"/>
      <c r="J135" s="35" t="s">
        <v>5</v>
      </c>
      <c r="K135" s="51"/>
      <c r="L135" s="35" t="s">
        <v>5</v>
      </c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10"/>
    </row>
    <row r="136" spans="1:27" s="25" customFormat="1" ht="15.75" x14ac:dyDescent="0.2">
      <c r="A136" s="91">
        <v>8</v>
      </c>
      <c r="B136" s="178" t="s">
        <v>156</v>
      </c>
      <c r="C136" s="5" t="s">
        <v>43</v>
      </c>
      <c r="D136" s="267"/>
      <c r="E136" s="268"/>
      <c r="F136" s="51"/>
      <c r="G136" s="51"/>
      <c r="H136" s="51"/>
      <c r="I136" s="51"/>
      <c r="J136" s="35" t="s">
        <v>5</v>
      </c>
      <c r="K136" s="51"/>
      <c r="L136" s="35" t="s">
        <v>5</v>
      </c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10"/>
    </row>
    <row r="137" spans="1:27" s="25" customFormat="1" ht="15.75" x14ac:dyDescent="0.2">
      <c r="A137" s="2" t="s">
        <v>68</v>
      </c>
      <c r="B137" s="177" t="s">
        <v>157</v>
      </c>
      <c r="C137" s="29"/>
      <c r="D137" s="267"/>
      <c r="E137" s="268"/>
      <c r="F137" s="51"/>
      <c r="G137" s="51"/>
      <c r="H137" s="51"/>
      <c r="I137" s="51"/>
      <c r="J137" s="29"/>
      <c r="K137" s="51"/>
      <c r="L137" s="29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10"/>
    </row>
    <row r="138" spans="1:27" s="25" customFormat="1" ht="15.75" x14ac:dyDescent="0.2">
      <c r="A138" s="5" t="s">
        <v>5</v>
      </c>
      <c r="B138" s="178" t="s">
        <v>158</v>
      </c>
      <c r="C138" s="5" t="s">
        <v>8</v>
      </c>
      <c r="D138" s="267"/>
      <c r="E138" s="268"/>
      <c r="F138" s="51"/>
      <c r="G138" s="51"/>
      <c r="H138" s="51"/>
      <c r="I138" s="174">
        <v>99.4</v>
      </c>
      <c r="J138" s="71">
        <v>99.7</v>
      </c>
      <c r="K138" s="174">
        <v>99.4</v>
      </c>
      <c r="L138" s="71">
        <v>99.4</v>
      </c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72">
        <f>K138/I138</f>
        <v>1</v>
      </c>
      <c r="X138" s="72">
        <f>K138/J138</f>
        <v>0.99699097291875627</v>
      </c>
      <c r="Y138" s="72">
        <f>L138/J138</f>
        <v>0.99699097291875627</v>
      </c>
      <c r="Z138" s="51"/>
      <c r="AA138" s="10"/>
    </row>
    <row r="139" spans="1:27" s="25" customFormat="1" ht="31.5" x14ac:dyDescent="0.2">
      <c r="A139" s="5"/>
      <c r="B139" s="47" t="s">
        <v>140</v>
      </c>
      <c r="C139" s="5" t="s">
        <v>8</v>
      </c>
      <c r="D139" s="267"/>
      <c r="E139" s="268"/>
      <c r="F139" s="51"/>
      <c r="G139" s="51"/>
      <c r="H139" s="51"/>
      <c r="I139" s="174">
        <v>99.4</v>
      </c>
      <c r="J139" s="71">
        <v>99.7</v>
      </c>
      <c r="K139" s="174">
        <v>99.4</v>
      </c>
      <c r="L139" s="71">
        <v>99.4</v>
      </c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72">
        <f>K139/I139</f>
        <v>1</v>
      </c>
      <c r="X139" s="72">
        <f>K139/J139</f>
        <v>0.99699097291875627</v>
      </c>
      <c r="Y139" s="72">
        <f>L139/J139</f>
        <v>0.99699097291875627</v>
      </c>
      <c r="Z139" s="51"/>
      <c r="AA139" s="10"/>
    </row>
    <row r="140" spans="1:27" s="25" customFormat="1" ht="15.75" x14ac:dyDescent="0.2">
      <c r="A140" s="92"/>
      <c r="B140" s="95" t="s">
        <v>159</v>
      </c>
      <c r="C140" s="51"/>
      <c r="D140" s="267"/>
      <c r="E140" s="268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10"/>
    </row>
    <row r="141" spans="1:27" s="25" customFormat="1" ht="31.5" x14ac:dyDescent="0.2">
      <c r="A141" s="2" t="s">
        <v>11</v>
      </c>
      <c r="B141" s="177" t="s">
        <v>160</v>
      </c>
      <c r="C141" s="2" t="s">
        <v>261</v>
      </c>
      <c r="D141" s="267"/>
      <c r="E141" s="268"/>
      <c r="F141" s="51"/>
      <c r="G141" s="51"/>
      <c r="H141" s="51"/>
      <c r="I141" s="66">
        <v>275639</v>
      </c>
      <c r="J141" s="66">
        <v>358120</v>
      </c>
      <c r="K141" s="66">
        <v>276662</v>
      </c>
      <c r="L141" s="66">
        <v>358120</v>
      </c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68">
        <f>K141/I141</f>
        <v>1.0037113761115082</v>
      </c>
      <c r="X141" s="68">
        <f>K141/J141</f>
        <v>0.77253993074946947</v>
      </c>
      <c r="Y141" s="68">
        <f>L141/J141</f>
        <v>1</v>
      </c>
      <c r="Z141" s="51"/>
      <c r="AA141" s="10"/>
    </row>
    <row r="142" spans="1:27" s="25" customFormat="1" ht="15.75" x14ac:dyDescent="0.2">
      <c r="A142" s="5"/>
      <c r="B142" s="177" t="s">
        <v>161</v>
      </c>
      <c r="C142" s="29"/>
      <c r="D142" s="267"/>
      <c r="E142" s="268"/>
      <c r="F142" s="51"/>
      <c r="G142" s="51"/>
      <c r="H142" s="51"/>
      <c r="I142" s="51"/>
      <c r="J142" s="29"/>
      <c r="K142" s="51"/>
      <c r="L142" s="29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72"/>
      <c r="Z142" s="51"/>
      <c r="AA142" s="10"/>
    </row>
    <row r="143" spans="1:27" s="25" customFormat="1" ht="15.75" x14ac:dyDescent="0.2">
      <c r="A143" s="5" t="s">
        <v>5</v>
      </c>
      <c r="B143" s="178" t="s">
        <v>162</v>
      </c>
      <c r="C143" s="5" t="s">
        <v>261</v>
      </c>
      <c r="D143" s="267"/>
      <c r="E143" s="268"/>
      <c r="F143" s="51"/>
      <c r="G143" s="51"/>
      <c r="H143" s="51"/>
      <c r="I143" s="70">
        <v>194245</v>
      </c>
      <c r="J143" s="70">
        <v>244390</v>
      </c>
      <c r="K143" s="70">
        <v>194233</v>
      </c>
      <c r="L143" s="70">
        <v>244390</v>
      </c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72">
        <f>K143/I143</f>
        <v>0.99993822234806562</v>
      </c>
      <c r="X143" s="72">
        <f>K143/J143</f>
        <v>0.79476656164327508</v>
      </c>
      <c r="Y143" s="72">
        <f>L143/J143</f>
        <v>1</v>
      </c>
      <c r="Z143" s="51"/>
      <c r="AA143" s="10"/>
    </row>
    <row r="144" spans="1:27" s="25" customFormat="1" ht="15.75" x14ac:dyDescent="0.2">
      <c r="A144" s="5" t="s">
        <v>5</v>
      </c>
      <c r="B144" s="178" t="s">
        <v>163</v>
      </c>
      <c r="C144" s="5" t="s">
        <v>261</v>
      </c>
      <c r="D144" s="267"/>
      <c r="E144" s="268"/>
      <c r="F144" s="51"/>
      <c r="G144" s="51"/>
      <c r="H144" s="51"/>
      <c r="I144" s="70">
        <v>52727</v>
      </c>
      <c r="J144" s="70">
        <v>73360</v>
      </c>
      <c r="K144" s="70">
        <v>53544</v>
      </c>
      <c r="L144" s="70">
        <v>73360</v>
      </c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72">
        <f>K144/I144</f>
        <v>1.0154949077322815</v>
      </c>
      <c r="X144" s="72">
        <f>K144/J144</f>
        <v>0.72988004362050163</v>
      </c>
      <c r="Y144" s="72">
        <f>L144/J144</f>
        <v>1</v>
      </c>
      <c r="Z144" s="51"/>
      <c r="AA144" s="10"/>
    </row>
    <row r="145" spans="1:27" s="25" customFormat="1" ht="15.75" x14ac:dyDescent="0.2">
      <c r="A145" s="5" t="s">
        <v>5</v>
      </c>
      <c r="B145" s="178" t="s">
        <v>164</v>
      </c>
      <c r="C145" s="5" t="s">
        <v>261</v>
      </c>
      <c r="D145" s="267"/>
      <c r="E145" s="268"/>
      <c r="F145" s="51"/>
      <c r="G145" s="51"/>
      <c r="H145" s="51"/>
      <c r="I145" s="70"/>
      <c r="J145" s="70"/>
      <c r="K145" s="70"/>
      <c r="L145" s="70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72"/>
      <c r="Z145" s="51"/>
      <c r="AA145" s="10"/>
    </row>
    <row r="146" spans="1:27" s="25" customFormat="1" ht="15.75" x14ac:dyDescent="0.2">
      <c r="A146" s="5" t="s">
        <v>5</v>
      </c>
      <c r="B146" s="178" t="s">
        <v>165</v>
      </c>
      <c r="C146" s="5" t="s">
        <v>261</v>
      </c>
      <c r="D146" s="267"/>
      <c r="E146" s="268"/>
      <c r="F146" s="51"/>
      <c r="G146" s="51"/>
      <c r="H146" s="51"/>
      <c r="I146" s="70">
        <v>28667</v>
      </c>
      <c r="J146" s="70">
        <v>40370</v>
      </c>
      <c r="K146" s="70">
        <v>28885</v>
      </c>
      <c r="L146" s="70">
        <v>40370</v>
      </c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72">
        <f>K146/I146</f>
        <v>1.0076045627376427</v>
      </c>
      <c r="X146" s="72">
        <f>K146/J146</f>
        <v>0.71550656428040627</v>
      </c>
      <c r="Y146" s="72">
        <f>L146/J146</f>
        <v>1</v>
      </c>
      <c r="Z146" s="51"/>
      <c r="AA146" s="10"/>
    </row>
    <row r="147" spans="1:27" s="25" customFormat="1" ht="31.5" x14ac:dyDescent="0.2">
      <c r="A147" s="2" t="s">
        <v>61</v>
      </c>
      <c r="B147" s="177" t="s">
        <v>166</v>
      </c>
      <c r="C147" s="2" t="s">
        <v>167</v>
      </c>
      <c r="D147" s="267"/>
      <c r="E147" s="268"/>
      <c r="F147" s="51"/>
      <c r="G147" s="51"/>
      <c r="H147" s="51"/>
      <c r="I147" s="51"/>
      <c r="J147" s="29"/>
      <c r="K147" s="51"/>
      <c r="L147" s="29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72"/>
      <c r="Z147" s="51"/>
      <c r="AA147" s="10"/>
    </row>
    <row r="148" spans="1:27" s="25" customFormat="1" ht="15.75" x14ac:dyDescent="0.2">
      <c r="A148" s="5"/>
      <c r="B148" s="178" t="s">
        <v>168</v>
      </c>
      <c r="C148" s="5" t="s">
        <v>8</v>
      </c>
      <c r="D148" s="267"/>
      <c r="E148" s="268"/>
      <c r="F148" s="51"/>
      <c r="G148" s="51"/>
      <c r="H148" s="51"/>
      <c r="I148" s="51"/>
      <c r="J148" s="76">
        <v>25.29</v>
      </c>
      <c r="K148" s="51"/>
      <c r="L148" s="76">
        <v>25.29</v>
      </c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72">
        <f t="shared" ref="Y148" si="23">L148/J148</f>
        <v>1</v>
      </c>
      <c r="Z148" s="51"/>
      <c r="AA148" s="10"/>
    </row>
    <row r="149" spans="1:27" s="25" customFormat="1" ht="31.5" x14ac:dyDescent="0.2">
      <c r="A149" s="63">
        <v>1</v>
      </c>
      <c r="B149" s="177" t="s">
        <v>169</v>
      </c>
      <c r="C149" s="2" t="s">
        <v>167</v>
      </c>
      <c r="D149" s="267"/>
      <c r="E149" s="268"/>
      <c r="F149" s="51"/>
      <c r="G149" s="51"/>
      <c r="H149" s="51"/>
      <c r="I149" s="100">
        <v>1.8</v>
      </c>
      <c r="J149" s="101">
        <v>5.38</v>
      </c>
      <c r="K149" s="100">
        <v>3.58</v>
      </c>
      <c r="L149" s="101">
        <v>5.38</v>
      </c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68">
        <f>K149/I149</f>
        <v>1.9888888888888889</v>
      </c>
      <c r="X149" s="68">
        <f>K149/J149</f>
        <v>0.66542750929368033</v>
      </c>
      <c r="Y149" s="68">
        <f>L149/J149</f>
        <v>1</v>
      </c>
      <c r="Z149" s="51"/>
      <c r="AA149" s="10"/>
    </row>
    <row r="150" spans="1:27" s="25" customFormat="1" ht="15.75" x14ac:dyDescent="0.2">
      <c r="A150" s="5" t="s">
        <v>5</v>
      </c>
      <c r="B150" s="178" t="s">
        <v>170</v>
      </c>
      <c r="C150" s="5" t="s">
        <v>167</v>
      </c>
      <c r="D150" s="267"/>
      <c r="E150" s="268"/>
      <c r="F150" s="51"/>
      <c r="G150" s="51"/>
      <c r="H150" s="51"/>
      <c r="I150" s="51"/>
      <c r="J150" s="29"/>
      <c r="K150" s="51"/>
      <c r="L150" s="29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72"/>
      <c r="Z150" s="51"/>
      <c r="AA150" s="10"/>
    </row>
    <row r="151" spans="1:27" s="25" customFormat="1" ht="15.75" x14ac:dyDescent="0.2">
      <c r="A151" s="5" t="s">
        <v>5</v>
      </c>
      <c r="B151" s="178" t="s">
        <v>171</v>
      </c>
      <c r="C151" s="5" t="s">
        <v>167</v>
      </c>
      <c r="D151" s="267"/>
      <c r="E151" s="268"/>
      <c r="F151" s="51"/>
      <c r="G151" s="51"/>
      <c r="H151" s="51"/>
      <c r="I151" s="174">
        <v>1.8</v>
      </c>
      <c r="J151" s="102">
        <v>5.38</v>
      </c>
      <c r="K151" s="174">
        <v>3.58</v>
      </c>
      <c r="L151" s="102">
        <v>5.38</v>
      </c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72">
        <f>K151/I151</f>
        <v>1.9888888888888889</v>
      </c>
      <c r="X151" s="72">
        <f>K151/J151</f>
        <v>0.66542750929368033</v>
      </c>
      <c r="Y151" s="72">
        <f>L151/J151</f>
        <v>1</v>
      </c>
      <c r="Z151" s="51"/>
      <c r="AA151" s="10"/>
    </row>
    <row r="152" spans="1:27" s="25" customFormat="1" ht="15.75" x14ac:dyDescent="0.2">
      <c r="A152" s="5" t="s">
        <v>5</v>
      </c>
      <c r="B152" s="178" t="s">
        <v>168</v>
      </c>
      <c r="C152" s="5" t="s">
        <v>8</v>
      </c>
      <c r="D152" s="267"/>
      <c r="E152" s="268"/>
      <c r="F152" s="51"/>
      <c r="G152" s="51"/>
      <c r="H152" s="51"/>
      <c r="I152" s="51"/>
      <c r="J152" s="29"/>
      <c r="K152" s="51"/>
      <c r="L152" s="29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72"/>
      <c r="Z152" s="51"/>
      <c r="AA152" s="10"/>
    </row>
    <row r="153" spans="1:27" s="25" customFormat="1" ht="15.75" x14ac:dyDescent="0.2">
      <c r="A153" s="5"/>
      <c r="B153" s="178" t="s">
        <v>172</v>
      </c>
      <c r="C153" s="29"/>
      <c r="D153" s="267"/>
      <c r="E153" s="268"/>
      <c r="F153" s="51"/>
      <c r="G153" s="51"/>
      <c r="H153" s="51"/>
      <c r="I153" s="51"/>
      <c r="J153" s="29"/>
      <c r="K153" s="51"/>
      <c r="L153" s="29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72"/>
      <c r="Z153" s="51"/>
      <c r="AA153" s="10"/>
    </row>
    <row r="154" spans="1:27" s="25" customFormat="1" ht="15.75" x14ac:dyDescent="0.2">
      <c r="A154" s="5"/>
      <c r="B154" s="178" t="s">
        <v>173</v>
      </c>
      <c r="C154" s="5" t="s">
        <v>167</v>
      </c>
      <c r="D154" s="267"/>
      <c r="E154" s="268"/>
      <c r="F154" s="51"/>
      <c r="G154" s="51"/>
      <c r="H154" s="51"/>
      <c r="I154" s="174">
        <v>0.23</v>
      </c>
      <c r="J154" s="76">
        <v>0.8</v>
      </c>
      <c r="K154" s="99">
        <v>0.28000000000000003</v>
      </c>
      <c r="L154" s="76">
        <v>0.84</v>
      </c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72">
        <f>K154/I154</f>
        <v>1.2173913043478262</v>
      </c>
      <c r="X154" s="72">
        <f>K154/J154</f>
        <v>0.35000000000000003</v>
      </c>
      <c r="Y154" s="72">
        <f>L154/J154</f>
        <v>1.0499999999999998</v>
      </c>
      <c r="Z154" s="51"/>
      <c r="AA154" s="10"/>
    </row>
    <row r="155" spans="1:27" s="25" customFormat="1" ht="15.75" x14ac:dyDescent="0.2">
      <c r="A155" s="5"/>
      <c r="B155" s="178" t="s">
        <v>174</v>
      </c>
      <c r="C155" s="5" t="s">
        <v>43</v>
      </c>
      <c r="D155" s="267"/>
      <c r="E155" s="268"/>
      <c r="F155" s="51"/>
      <c r="G155" s="51"/>
      <c r="H155" s="51"/>
      <c r="I155" s="174">
        <v>40</v>
      </c>
      <c r="J155" s="71">
        <v>150</v>
      </c>
      <c r="K155" s="99">
        <v>54</v>
      </c>
      <c r="L155" s="71">
        <v>150</v>
      </c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72">
        <f>K155/I155</f>
        <v>1.35</v>
      </c>
      <c r="X155" s="72">
        <f>K155/J155</f>
        <v>0.36</v>
      </c>
      <c r="Y155" s="72">
        <f>L155/J155</f>
        <v>1</v>
      </c>
      <c r="Z155" s="51"/>
      <c r="AA155" s="10"/>
    </row>
    <row r="156" spans="1:27" s="25" customFormat="1" ht="15.75" x14ac:dyDescent="0.2">
      <c r="A156" s="5"/>
      <c r="B156" s="178" t="s">
        <v>175</v>
      </c>
      <c r="C156" s="5" t="s">
        <v>167</v>
      </c>
      <c r="D156" s="267"/>
      <c r="E156" s="268"/>
      <c r="F156" s="51"/>
      <c r="G156" s="51"/>
      <c r="H156" s="51"/>
      <c r="I156" s="174">
        <v>2.89</v>
      </c>
      <c r="J156" s="76">
        <v>3.93</v>
      </c>
      <c r="K156" s="99">
        <v>3.25</v>
      </c>
      <c r="L156" s="76">
        <v>3.93</v>
      </c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72">
        <f>K156/I156</f>
        <v>1.1245674740484428</v>
      </c>
      <c r="X156" s="72">
        <f>K156/J156</f>
        <v>0.82697201017811706</v>
      </c>
      <c r="Y156" s="72">
        <f>L156/J156</f>
        <v>1</v>
      </c>
      <c r="Z156" s="51"/>
      <c r="AA156" s="10"/>
    </row>
    <row r="157" spans="1:27" s="25" customFormat="1" ht="15.75" x14ac:dyDescent="0.2">
      <c r="A157" s="5"/>
      <c r="B157" s="178" t="s">
        <v>174</v>
      </c>
      <c r="C157" s="5" t="s">
        <v>43</v>
      </c>
      <c r="D157" s="267"/>
      <c r="E157" s="268"/>
      <c r="F157" s="51"/>
      <c r="G157" s="51"/>
      <c r="H157" s="51"/>
      <c r="I157" s="174">
        <v>1437</v>
      </c>
      <c r="J157" s="69">
        <v>1960</v>
      </c>
      <c r="K157" s="69">
        <v>1657</v>
      </c>
      <c r="L157" s="69">
        <v>1960</v>
      </c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72">
        <f>K157/I157</f>
        <v>1.1530967292971468</v>
      </c>
      <c r="X157" s="72">
        <f>K157/J157</f>
        <v>0.8454081632653061</v>
      </c>
      <c r="Y157" s="72">
        <f>L157/J157</f>
        <v>1</v>
      </c>
      <c r="Z157" s="51"/>
      <c r="AA157" s="10"/>
    </row>
    <row r="158" spans="1:27" s="25" customFormat="1" ht="15.75" x14ac:dyDescent="0.2">
      <c r="A158" s="5"/>
      <c r="B158" s="178" t="s">
        <v>176</v>
      </c>
      <c r="C158" s="5" t="s">
        <v>167</v>
      </c>
      <c r="D158" s="267"/>
      <c r="E158" s="268"/>
      <c r="F158" s="51"/>
      <c r="G158" s="51"/>
      <c r="H158" s="51"/>
      <c r="I158" s="174">
        <v>2.5999999999999999E-2</v>
      </c>
      <c r="J158" s="76">
        <v>0.61</v>
      </c>
      <c r="K158" s="99">
        <v>0.05</v>
      </c>
      <c r="L158" s="76">
        <v>0.61</v>
      </c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72">
        <f>K158/I158</f>
        <v>1.9230769230769234</v>
      </c>
      <c r="X158" s="72">
        <f>K158/J158</f>
        <v>8.1967213114754106E-2</v>
      </c>
      <c r="Y158" s="72">
        <f>L158/J158</f>
        <v>1</v>
      </c>
      <c r="Z158" s="51"/>
      <c r="AA158" s="10"/>
    </row>
    <row r="159" spans="1:27" s="25" customFormat="1" ht="31.5" x14ac:dyDescent="0.2">
      <c r="A159" s="63">
        <v>2</v>
      </c>
      <c r="B159" s="177" t="s">
        <v>177</v>
      </c>
      <c r="C159" s="2" t="s">
        <v>167</v>
      </c>
      <c r="D159" s="267"/>
      <c r="E159" s="268"/>
      <c r="F159" s="51"/>
      <c r="G159" s="51"/>
      <c r="H159" s="51"/>
      <c r="I159" s="51"/>
      <c r="J159" s="29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72"/>
      <c r="Z159" s="51"/>
      <c r="AA159" s="10"/>
    </row>
    <row r="160" spans="1:27" s="25" customFormat="1" ht="15.75" x14ac:dyDescent="0.2">
      <c r="A160" s="2" t="s">
        <v>5</v>
      </c>
      <c r="B160" s="178" t="s">
        <v>168</v>
      </c>
      <c r="C160" s="5" t="s">
        <v>8</v>
      </c>
      <c r="D160" s="267"/>
      <c r="E160" s="268"/>
      <c r="F160" s="51"/>
      <c r="G160" s="51"/>
      <c r="H160" s="51"/>
      <c r="I160" s="51"/>
      <c r="J160" s="29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10"/>
    </row>
    <row r="161" spans="1:27" s="25" customFormat="1" ht="15.75" x14ac:dyDescent="0.2">
      <c r="A161" s="92"/>
      <c r="B161" s="93" t="s">
        <v>178</v>
      </c>
      <c r="C161" s="51"/>
      <c r="D161" s="267"/>
      <c r="E161" s="268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10"/>
    </row>
    <row r="162" spans="1:27" s="25" customFormat="1" ht="15.75" x14ac:dyDescent="0.2">
      <c r="A162" s="2" t="s">
        <v>11</v>
      </c>
      <c r="B162" s="177" t="s">
        <v>180</v>
      </c>
      <c r="C162" s="2" t="s">
        <v>181</v>
      </c>
      <c r="D162" s="172"/>
      <c r="E162" s="173"/>
      <c r="F162" s="51"/>
      <c r="G162" s="51"/>
      <c r="H162" s="51"/>
      <c r="I162" s="65">
        <v>2289</v>
      </c>
      <c r="J162" s="65">
        <v>2890</v>
      </c>
      <c r="K162" s="65">
        <v>2297</v>
      </c>
      <c r="L162" s="65">
        <v>2890</v>
      </c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68">
        <f>K162/I162</f>
        <v>1.0034949759720402</v>
      </c>
      <c r="X162" s="68">
        <f>K162/J162</f>
        <v>0.79480968858131484</v>
      </c>
      <c r="Y162" s="68">
        <f>L162/J162</f>
        <v>1</v>
      </c>
      <c r="Z162" s="51"/>
      <c r="AA162" s="10"/>
    </row>
    <row r="163" spans="1:27" s="25" customFormat="1" ht="15.75" x14ac:dyDescent="0.2">
      <c r="A163" s="91">
        <v>1</v>
      </c>
      <c r="B163" s="178" t="s">
        <v>182</v>
      </c>
      <c r="C163" s="5" t="s">
        <v>181</v>
      </c>
      <c r="D163" s="172"/>
      <c r="E163" s="173"/>
      <c r="F163" s="51"/>
      <c r="G163" s="51"/>
      <c r="H163" s="51"/>
      <c r="I163" s="51"/>
      <c r="J163" s="29"/>
      <c r="K163" s="51"/>
      <c r="L163" s="29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72"/>
      <c r="X163" s="72"/>
      <c r="Y163" s="72"/>
      <c r="Z163" s="51"/>
      <c r="AA163" s="10"/>
    </row>
    <row r="164" spans="1:27" s="25" customFormat="1" ht="15.75" x14ac:dyDescent="0.2">
      <c r="A164" s="91">
        <v>2</v>
      </c>
      <c r="B164" s="178" t="s">
        <v>183</v>
      </c>
      <c r="C164" s="5" t="s">
        <v>181</v>
      </c>
      <c r="D164" s="172"/>
      <c r="E164" s="173"/>
      <c r="F164" s="51"/>
      <c r="G164" s="51"/>
      <c r="H164" s="51"/>
      <c r="I164" s="50">
        <v>2289</v>
      </c>
      <c r="J164" s="50">
        <v>2890</v>
      </c>
      <c r="K164" s="50">
        <v>2297</v>
      </c>
      <c r="L164" s="50">
        <v>2890</v>
      </c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72">
        <f>K164/I164</f>
        <v>1.0034949759720402</v>
      </c>
      <c r="X164" s="72">
        <f>K164/J164</f>
        <v>0.79480968858131484</v>
      </c>
      <c r="Y164" s="72">
        <f>L164/J164</f>
        <v>1</v>
      </c>
      <c r="Z164" s="51"/>
      <c r="AA164" s="10"/>
    </row>
    <row r="165" spans="1:27" s="25" customFormat="1" ht="15.75" x14ac:dyDescent="0.2">
      <c r="A165" s="2" t="s">
        <v>61</v>
      </c>
      <c r="B165" s="177" t="s">
        <v>184</v>
      </c>
      <c r="C165" s="5"/>
      <c r="D165" s="172"/>
      <c r="E165" s="173"/>
      <c r="F165" s="51"/>
      <c r="G165" s="51"/>
      <c r="H165" s="51"/>
      <c r="I165" s="51"/>
      <c r="J165" s="29"/>
      <c r="K165" s="51"/>
      <c r="L165" s="29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10"/>
    </row>
    <row r="166" spans="1:27" s="49" customFormat="1" ht="15.75" x14ac:dyDescent="0.2">
      <c r="A166" s="103">
        <v>1</v>
      </c>
      <c r="B166" s="48" t="s">
        <v>183</v>
      </c>
      <c r="C166" s="38"/>
      <c r="D166" s="104"/>
      <c r="E166" s="105"/>
      <c r="F166" s="106"/>
      <c r="G166" s="106"/>
      <c r="H166" s="106"/>
      <c r="I166" s="106"/>
      <c r="J166" s="39"/>
      <c r="K166" s="106"/>
      <c r="L166" s="39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7"/>
    </row>
    <row r="167" spans="1:27" s="25" customFormat="1" ht="15.75" x14ac:dyDescent="0.2">
      <c r="A167" s="2" t="s">
        <v>5</v>
      </c>
      <c r="B167" s="178" t="s">
        <v>185</v>
      </c>
      <c r="C167" s="5" t="s">
        <v>186</v>
      </c>
      <c r="D167" s="172"/>
      <c r="E167" s="173"/>
      <c r="F167" s="51"/>
      <c r="G167" s="51"/>
      <c r="H167" s="51"/>
      <c r="I167" s="174">
        <v>10.4</v>
      </c>
      <c r="J167" s="71">
        <v>13</v>
      </c>
      <c r="K167" s="174">
        <v>10.3</v>
      </c>
      <c r="L167" s="71">
        <v>13.4</v>
      </c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72">
        <f>K167/I167</f>
        <v>0.99038461538461542</v>
      </c>
      <c r="X167" s="72">
        <f>K167/J167</f>
        <v>0.79230769230769238</v>
      </c>
      <c r="Y167" s="72">
        <f>L167/J167</f>
        <v>1.0307692307692309</v>
      </c>
      <c r="Z167" s="51"/>
      <c r="AA167" s="10"/>
    </row>
    <row r="168" spans="1:27" s="25" customFormat="1" ht="31.5" x14ac:dyDescent="0.2">
      <c r="A168" s="2" t="s">
        <v>5</v>
      </c>
      <c r="B168" s="178" t="s">
        <v>187</v>
      </c>
      <c r="C168" s="6" t="s">
        <v>179</v>
      </c>
      <c r="D168" s="172"/>
      <c r="E168" s="173"/>
      <c r="F168" s="51"/>
      <c r="G168" s="51"/>
      <c r="H168" s="51"/>
      <c r="I168" s="174">
        <v>38.5</v>
      </c>
      <c r="J168" s="71">
        <v>48.3</v>
      </c>
      <c r="K168" s="174">
        <v>38.700000000000003</v>
      </c>
      <c r="L168" s="71">
        <v>50.3</v>
      </c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72">
        <f>K168/I168</f>
        <v>1.0051948051948052</v>
      </c>
      <c r="X168" s="72">
        <f>K168/J168</f>
        <v>0.80124223602484479</v>
      </c>
      <c r="Y168" s="72">
        <f>L168/J168</f>
        <v>1.0414078674948239</v>
      </c>
      <c r="Z168" s="51"/>
      <c r="AA168" s="10"/>
    </row>
    <row r="169" spans="1:27" s="49" customFormat="1" ht="15.75" x14ac:dyDescent="0.2">
      <c r="A169" s="103">
        <v>2</v>
      </c>
      <c r="B169" s="48" t="s">
        <v>182</v>
      </c>
      <c r="C169" s="38"/>
      <c r="D169" s="104"/>
      <c r="E169" s="105"/>
      <c r="F169" s="106"/>
      <c r="G169" s="106"/>
      <c r="H169" s="106"/>
      <c r="I169" s="108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7"/>
    </row>
    <row r="170" spans="1:27" s="25" customFormat="1" ht="15.75" x14ac:dyDescent="0.2">
      <c r="A170" s="2" t="s">
        <v>5</v>
      </c>
      <c r="B170" s="178" t="s">
        <v>188</v>
      </c>
      <c r="C170" s="5" t="s">
        <v>189</v>
      </c>
      <c r="D170" s="172"/>
      <c r="E170" s="173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10"/>
    </row>
    <row r="171" spans="1:27" s="25" customFormat="1" ht="31.5" x14ac:dyDescent="0.2">
      <c r="A171" s="2" t="s">
        <v>5</v>
      </c>
      <c r="B171" s="178" t="s">
        <v>188</v>
      </c>
      <c r="C171" s="5" t="s">
        <v>190</v>
      </c>
      <c r="D171" s="172"/>
      <c r="E171" s="173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10"/>
    </row>
    <row r="172" spans="1:27" s="25" customFormat="1" ht="15.75" x14ac:dyDescent="0.2">
      <c r="A172" s="307" t="s">
        <v>191</v>
      </c>
      <c r="B172" s="308"/>
      <c r="C172" s="309"/>
      <c r="D172" s="172"/>
      <c r="E172" s="173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10"/>
    </row>
    <row r="173" spans="1:27" s="25" customFormat="1" ht="15.75" x14ac:dyDescent="0.2">
      <c r="A173" s="2" t="s">
        <v>11</v>
      </c>
      <c r="B173" s="177" t="s">
        <v>192</v>
      </c>
      <c r="C173" s="109" t="s">
        <v>193</v>
      </c>
      <c r="D173" s="172"/>
      <c r="E173" s="173"/>
      <c r="F173" s="51"/>
      <c r="G173" s="51"/>
      <c r="H173" s="51"/>
      <c r="I173" s="184"/>
      <c r="J173" s="185"/>
      <c r="K173" s="185"/>
      <c r="L173" s="185"/>
      <c r="M173" s="185"/>
      <c r="N173" s="185"/>
      <c r="O173" s="185"/>
      <c r="P173" s="185"/>
      <c r="Q173" s="185"/>
      <c r="R173" s="185"/>
      <c r="S173" s="185"/>
      <c r="T173" s="185"/>
      <c r="U173" s="185"/>
      <c r="V173" s="185"/>
      <c r="W173" s="185"/>
      <c r="X173" s="185"/>
      <c r="Y173" s="185"/>
      <c r="Z173" s="186"/>
      <c r="AA173" s="10" t="s">
        <v>250</v>
      </c>
    </row>
    <row r="174" spans="1:27" s="25" customFormat="1" ht="15.75" x14ac:dyDescent="0.2">
      <c r="A174" s="91">
        <v>1</v>
      </c>
      <c r="B174" s="178" t="s">
        <v>194</v>
      </c>
      <c r="C174" s="109" t="s">
        <v>193</v>
      </c>
      <c r="D174" s="172"/>
      <c r="E174" s="173"/>
      <c r="F174" s="51"/>
      <c r="G174" s="51"/>
      <c r="H174" s="51"/>
      <c r="I174" s="51"/>
      <c r="J174" s="187">
        <v>13488</v>
      </c>
      <c r="K174" s="188"/>
      <c r="L174" s="187">
        <v>13488</v>
      </c>
      <c r="M174" s="188"/>
      <c r="N174" s="188"/>
      <c r="O174" s="188"/>
      <c r="P174" s="188"/>
      <c r="Q174" s="188"/>
      <c r="R174" s="188"/>
      <c r="S174" s="188"/>
      <c r="T174" s="188"/>
      <c r="U174" s="188"/>
      <c r="V174" s="188"/>
      <c r="W174" s="188"/>
      <c r="X174" s="188"/>
      <c r="Y174" s="189">
        <f>L174/J174</f>
        <v>1</v>
      </c>
      <c r="Z174" s="51"/>
      <c r="AA174" s="10"/>
    </row>
    <row r="175" spans="1:27" s="25" customFormat="1" ht="15.75" x14ac:dyDescent="0.2">
      <c r="A175" s="91">
        <v>2</v>
      </c>
      <c r="B175" s="178" t="s">
        <v>195</v>
      </c>
      <c r="C175" s="109" t="s">
        <v>8</v>
      </c>
      <c r="D175" s="172"/>
      <c r="E175" s="173"/>
      <c r="F175" s="51"/>
      <c r="G175" s="51"/>
      <c r="H175" s="51"/>
      <c r="I175" s="51"/>
      <c r="J175" s="50">
        <v>1087</v>
      </c>
      <c r="K175" s="51"/>
      <c r="L175" s="50">
        <v>1087</v>
      </c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72">
        <f t="shared" ref="Y175:Y181" si="24">L175/J175</f>
        <v>1</v>
      </c>
      <c r="Z175" s="51"/>
      <c r="AA175" s="10"/>
    </row>
    <row r="176" spans="1:27" s="25" customFormat="1" ht="15.75" x14ac:dyDescent="0.2">
      <c r="A176" s="91">
        <v>3</v>
      </c>
      <c r="B176" s="178" t="s">
        <v>196</v>
      </c>
      <c r="C176" s="109" t="s">
        <v>8</v>
      </c>
      <c r="D176" s="172"/>
      <c r="E176" s="173"/>
      <c r="F176" s="51"/>
      <c r="G176" s="51"/>
      <c r="H176" s="51"/>
      <c r="I176" s="51"/>
      <c r="J176" s="76">
        <v>8.06</v>
      </c>
      <c r="K176" s="51"/>
      <c r="L176" s="76">
        <v>8.06</v>
      </c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72">
        <f t="shared" si="24"/>
        <v>1</v>
      </c>
      <c r="Z176" s="51"/>
      <c r="AA176" s="10"/>
    </row>
    <row r="177" spans="1:27" s="25" customFormat="1" ht="15.75" x14ac:dyDescent="0.2">
      <c r="A177" s="5"/>
      <c r="B177" s="178" t="s">
        <v>197</v>
      </c>
      <c r="C177" s="109" t="s">
        <v>8</v>
      </c>
      <c r="D177" s="172"/>
      <c r="E177" s="173"/>
      <c r="F177" s="51"/>
      <c r="G177" s="51"/>
      <c r="H177" s="51"/>
      <c r="I177" s="51"/>
      <c r="J177" s="76">
        <v>7.69</v>
      </c>
      <c r="K177" s="51"/>
      <c r="L177" s="76">
        <v>7.69</v>
      </c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72">
        <f t="shared" si="24"/>
        <v>1</v>
      </c>
      <c r="Z177" s="51"/>
      <c r="AA177" s="10"/>
    </row>
    <row r="178" spans="1:27" s="25" customFormat="1" ht="15.75" x14ac:dyDescent="0.2">
      <c r="A178" s="91">
        <v>4</v>
      </c>
      <c r="B178" s="178" t="s">
        <v>198</v>
      </c>
      <c r="C178" s="109" t="s">
        <v>193</v>
      </c>
      <c r="D178" s="172"/>
      <c r="E178" s="173"/>
      <c r="F178" s="51"/>
      <c r="G178" s="51"/>
      <c r="H178" s="51"/>
      <c r="I178" s="51"/>
      <c r="J178" s="76">
        <v>1</v>
      </c>
      <c r="K178" s="51"/>
      <c r="L178" s="76">
        <v>1</v>
      </c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72">
        <f t="shared" si="24"/>
        <v>1</v>
      </c>
      <c r="Z178" s="51"/>
      <c r="AA178" s="10"/>
    </row>
    <row r="179" spans="1:27" s="25" customFormat="1" ht="15.75" x14ac:dyDescent="0.2">
      <c r="A179" s="91">
        <v>5</v>
      </c>
      <c r="B179" s="178" t="s">
        <v>199</v>
      </c>
      <c r="C179" s="109" t="s">
        <v>193</v>
      </c>
      <c r="D179" s="172"/>
      <c r="E179" s="173"/>
      <c r="F179" s="51"/>
      <c r="G179" s="51"/>
      <c r="H179" s="51"/>
      <c r="I179" s="51"/>
      <c r="J179" s="57">
        <v>136</v>
      </c>
      <c r="K179" s="51"/>
      <c r="L179" s="57">
        <v>136</v>
      </c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72">
        <f t="shared" si="24"/>
        <v>1</v>
      </c>
      <c r="Z179" s="51"/>
      <c r="AA179" s="10"/>
    </row>
    <row r="180" spans="1:27" s="25" customFormat="1" ht="15.75" x14ac:dyDescent="0.2">
      <c r="A180" s="91">
        <v>6</v>
      </c>
      <c r="B180" s="178" t="s">
        <v>200</v>
      </c>
      <c r="C180" s="109" t="s">
        <v>8</v>
      </c>
      <c r="D180" s="172"/>
      <c r="E180" s="173"/>
      <c r="F180" s="51"/>
      <c r="G180" s="51"/>
      <c r="H180" s="51"/>
      <c r="I180" s="51"/>
      <c r="J180" s="50">
        <v>1087</v>
      </c>
      <c r="K180" s="51"/>
      <c r="L180" s="50">
        <v>1087</v>
      </c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72">
        <f t="shared" si="24"/>
        <v>1</v>
      </c>
      <c r="Z180" s="51"/>
      <c r="AA180" s="10"/>
    </row>
    <row r="181" spans="1:27" s="25" customFormat="1" ht="15.75" x14ac:dyDescent="0.2">
      <c r="A181" s="91">
        <v>7</v>
      </c>
      <c r="B181" s="178" t="s">
        <v>201</v>
      </c>
      <c r="C181" s="109" t="s">
        <v>193</v>
      </c>
      <c r="D181" s="172"/>
      <c r="E181" s="173"/>
      <c r="F181" s="51"/>
      <c r="G181" s="51"/>
      <c r="H181" s="51"/>
      <c r="I181" s="51"/>
      <c r="J181" s="76">
        <v>8.06</v>
      </c>
      <c r="K181" s="51"/>
      <c r="L181" s="76">
        <v>8.06</v>
      </c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72">
        <f t="shared" si="24"/>
        <v>1</v>
      </c>
      <c r="Z181" s="51"/>
      <c r="AA181" s="10"/>
    </row>
    <row r="182" spans="1:27" s="25" customFormat="1" ht="15.75" x14ac:dyDescent="0.2">
      <c r="A182" s="91">
        <v>8</v>
      </c>
      <c r="B182" s="178" t="s">
        <v>202</v>
      </c>
      <c r="C182" s="109"/>
      <c r="D182" s="172"/>
      <c r="E182" s="173"/>
      <c r="F182" s="51"/>
      <c r="G182" s="51"/>
      <c r="H182" s="51"/>
      <c r="I182" s="51"/>
      <c r="J182" s="57">
        <v>22</v>
      </c>
      <c r="K182" s="51"/>
      <c r="L182" s="57">
        <v>22</v>
      </c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72">
        <f>L182/J182</f>
        <v>1</v>
      </c>
      <c r="Z182" s="51"/>
      <c r="AA182" s="10"/>
    </row>
    <row r="183" spans="1:27" s="25" customFormat="1" ht="31.5" x14ac:dyDescent="0.2">
      <c r="A183" s="2" t="s">
        <v>61</v>
      </c>
      <c r="B183" s="177" t="s">
        <v>203</v>
      </c>
      <c r="C183" s="109"/>
      <c r="D183" s="172"/>
      <c r="E183" s="173"/>
      <c r="F183" s="51"/>
      <c r="G183" s="51"/>
      <c r="H183" s="51"/>
      <c r="I183" s="174"/>
      <c r="J183" s="57"/>
      <c r="K183" s="174"/>
      <c r="L183" s="57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72"/>
      <c r="X183" s="72"/>
      <c r="Y183" s="72"/>
      <c r="Z183" s="51"/>
      <c r="AA183" s="10"/>
    </row>
    <row r="184" spans="1:27" s="25" customFormat="1" ht="15.75" x14ac:dyDescent="0.2">
      <c r="A184" s="5" t="s">
        <v>5</v>
      </c>
      <c r="B184" s="178" t="s">
        <v>204</v>
      </c>
      <c r="C184" s="109" t="s">
        <v>113</v>
      </c>
      <c r="D184" s="172"/>
      <c r="E184" s="173"/>
      <c r="F184" s="51"/>
      <c r="G184" s="51"/>
      <c r="H184" s="51"/>
      <c r="I184" s="174">
        <v>9</v>
      </c>
      <c r="J184" s="57">
        <v>9</v>
      </c>
      <c r="K184" s="174">
        <v>9</v>
      </c>
      <c r="L184" s="57">
        <v>9</v>
      </c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72">
        <f>K184/I184</f>
        <v>1</v>
      </c>
      <c r="X184" s="72">
        <f t="shared" ref="X184:X189" si="25">K184/J184</f>
        <v>1</v>
      </c>
      <c r="Y184" s="72">
        <f t="shared" ref="Y184:Y189" si="26">L184/J184</f>
        <v>1</v>
      </c>
      <c r="Z184" s="51"/>
      <c r="AA184" s="10"/>
    </row>
    <row r="185" spans="1:27" s="25" customFormat="1" ht="15.75" x14ac:dyDescent="0.2">
      <c r="A185" s="5"/>
      <c r="B185" s="178" t="s">
        <v>205</v>
      </c>
      <c r="C185" s="109" t="s">
        <v>8</v>
      </c>
      <c r="D185" s="172"/>
      <c r="E185" s="173"/>
      <c r="F185" s="51"/>
      <c r="G185" s="51"/>
      <c r="H185" s="51"/>
      <c r="I185" s="71">
        <v>100</v>
      </c>
      <c r="J185" s="71">
        <v>100</v>
      </c>
      <c r="K185" s="71">
        <v>100</v>
      </c>
      <c r="L185" s="71">
        <v>100</v>
      </c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72">
        <f>K185/I185</f>
        <v>1</v>
      </c>
      <c r="X185" s="72">
        <f t="shared" si="25"/>
        <v>1</v>
      </c>
      <c r="Y185" s="72">
        <f t="shared" si="26"/>
        <v>1</v>
      </c>
      <c r="Z185" s="51"/>
      <c r="AA185" s="10"/>
    </row>
    <row r="186" spans="1:27" s="25" customFormat="1" ht="31.5" x14ac:dyDescent="0.2">
      <c r="A186" s="5"/>
      <c r="B186" s="178" t="s">
        <v>206</v>
      </c>
      <c r="C186" s="109" t="s">
        <v>113</v>
      </c>
      <c r="D186" s="172"/>
      <c r="E186" s="173"/>
      <c r="F186" s="51"/>
      <c r="G186" s="51"/>
      <c r="H186" s="51"/>
      <c r="I186" s="174">
        <v>9</v>
      </c>
      <c r="J186" s="57">
        <v>9</v>
      </c>
      <c r="K186" s="174">
        <v>9</v>
      </c>
      <c r="L186" s="57">
        <v>9</v>
      </c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72">
        <f>K186/I186</f>
        <v>1</v>
      </c>
      <c r="X186" s="72">
        <f t="shared" si="25"/>
        <v>1</v>
      </c>
      <c r="Y186" s="72">
        <f t="shared" si="26"/>
        <v>1</v>
      </c>
      <c r="Z186" s="51"/>
      <c r="AA186" s="10"/>
    </row>
    <row r="187" spans="1:27" s="25" customFormat="1" ht="31.5" x14ac:dyDescent="0.2">
      <c r="A187" s="5"/>
      <c r="B187" s="178" t="s">
        <v>207</v>
      </c>
      <c r="C187" s="109" t="s">
        <v>8</v>
      </c>
      <c r="D187" s="172"/>
      <c r="E187" s="173"/>
      <c r="F187" s="51"/>
      <c r="G187" s="51"/>
      <c r="H187" s="51"/>
      <c r="I187" s="71">
        <v>100</v>
      </c>
      <c r="J187" s="71">
        <v>100</v>
      </c>
      <c r="K187" s="71">
        <v>100</v>
      </c>
      <c r="L187" s="71">
        <v>100</v>
      </c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72">
        <f>K187/I187</f>
        <v>1</v>
      </c>
      <c r="X187" s="72">
        <f t="shared" si="25"/>
        <v>1</v>
      </c>
      <c r="Y187" s="72">
        <f t="shared" si="26"/>
        <v>1</v>
      </c>
      <c r="Z187" s="51"/>
      <c r="AA187" s="10"/>
    </row>
    <row r="188" spans="1:27" s="25" customFormat="1" ht="31.5" x14ac:dyDescent="0.2">
      <c r="A188" s="5"/>
      <c r="B188" s="178" t="s">
        <v>208</v>
      </c>
      <c r="C188" s="109" t="s">
        <v>8</v>
      </c>
      <c r="D188" s="172"/>
      <c r="E188" s="173"/>
      <c r="F188" s="51"/>
      <c r="G188" s="51"/>
      <c r="H188" s="51"/>
      <c r="I188" s="71">
        <v>100</v>
      </c>
      <c r="J188" s="71">
        <v>100</v>
      </c>
      <c r="K188" s="71">
        <v>100</v>
      </c>
      <c r="L188" s="71">
        <v>100</v>
      </c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72">
        <f>K188/I188</f>
        <v>1</v>
      </c>
      <c r="X188" s="72">
        <f t="shared" si="25"/>
        <v>1</v>
      </c>
      <c r="Y188" s="72">
        <f t="shared" si="26"/>
        <v>1</v>
      </c>
      <c r="Z188" s="51"/>
      <c r="AA188" s="10"/>
    </row>
    <row r="189" spans="1:27" s="25" customFormat="1" ht="31.5" x14ac:dyDescent="0.2">
      <c r="A189" s="5" t="s">
        <v>5</v>
      </c>
      <c r="B189" s="178" t="s">
        <v>209</v>
      </c>
      <c r="C189" s="109" t="s">
        <v>193</v>
      </c>
      <c r="D189" s="172"/>
      <c r="E189" s="173"/>
      <c r="F189" s="51"/>
      <c r="G189" s="51"/>
      <c r="H189" s="51"/>
      <c r="I189" s="51"/>
      <c r="J189" s="50">
        <v>13448</v>
      </c>
      <c r="K189" s="50">
        <v>13367</v>
      </c>
      <c r="L189" s="50">
        <v>13367</v>
      </c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72"/>
      <c r="X189" s="72">
        <f t="shared" si="25"/>
        <v>0.99397679952409279</v>
      </c>
      <c r="Y189" s="72">
        <f t="shared" si="26"/>
        <v>0.99397679952409279</v>
      </c>
      <c r="Z189" s="51"/>
      <c r="AA189" s="10"/>
    </row>
    <row r="190" spans="1:27" s="25" customFormat="1" ht="15.75" x14ac:dyDescent="0.2">
      <c r="A190" s="5" t="s">
        <v>5</v>
      </c>
      <c r="B190" s="178" t="s">
        <v>210</v>
      </c>
      <c r="C190" s="109"/>
      <c r="D190" s="172"/>
      <c r="E190" s="173"/>
      <c r="F190" s="51"/>
      <c r="G190" s="51"/>
      <c r="H190" s="51"/>
      <c r="I190" s="51"/>
      <c r="J190" s="29"/>
      <c r="K190" s="51"/>
      <c r="L190" s="29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10"/>
    </row>
    <row r="191" spans="1:27" s="25" customFormat="1" ht="15.75" x14ac:dyDescent="0.2">
      <c r="A191" s="5" t="s">
        <v>5</v>
      </c>
      <c r="B191" s="47" t="s">
        <v>210</v>
      </c>
      <c r="C191" s="109" t="s">
        <v>8</v>
      </c>
      <c r="D191" s="172"/>
      <c r="E191" s="173"/>
      <c r="F191" s="51"/>
      <c r="G191" s="51"/>
      <c r="H191" s="51"/>
      <c r="I191" s="174">
        <v>99.4</v>
      </c>
      <c r="J191" s="35">
        <v>99.7</v>
      </c>
      <c r="K191" s="174">
        <v>99.4</v>
      </c>
      <c r="L191" s="35">
        <v>99.4</v>
      </c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72">
        <f>K191/I191</f>
        <v>1</v>
      </c>
      <c r="X191" s="72">
        <f>K191/J191</f>
        <v>0.99699097291875627</v>
      </c>
      <c r="Y191" s="72">
        <f>L191/J191</f>
        <v>0.99699097291875627</v>
      </c>
      <c r="Z191" s="51"/>
      <c r="AA191" s="10"/>
    </row>
    <row r="192" spans="1:27" s="25" customFormat="1" ht="15.75" x14ac:dyDescent="0.2">
      <c r="A192" s="2" t="s">
        <v>68</v>
      </c>
      <c r="B192" s="177" t="s">
        <v>211</v>
      </c>
      <c r="C192" s="109"/>
      <c r="D192" s="172"/>
      <c r="E192" s="173"/>
      <c r="F192" s="51"/>
      <c r="G192" s="51"/>
      <c r="H192" s="51"/>
      <c r="I192" s="51"/>
      <c r="J192" s="50"/>
      <c r="K192" s="51"/>
      <c r="L192" s="50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10"/>
    </row>
    <row r="193" spans="1:28" s="25" customFormat="1" ht="15.75" x14ac:dyDescent="0.2">
      <c r="A193" s="91">
        <v>1</v>
      </c>
      <c r="B193" s="178" t="s">
        <v>213</v>
      </c>
      <c r="C193" s="109" t="s">
        <v>212</v>
      </c>
      <c r="D193" s="172"/>
      <c r="E193" s="173"/>
      <c r="F193" s="51"/>
      <c r="G193" s="51"/>
      <c r="H193" s="51"/>
      <c r="I193" s="50">
        <v>2475</v>
      </c>
      <c r="J193" s="50">
        <v>2522</v>
      </c>
      <c r="K193" s="50">
        <v>2471</v>
      </c>
      <c r="L193" s="50">
        <v>2521</v>
      </c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72">
        <f>K193/I193</f>
        <v>0.99838383838383837</v>
      </c>
      <c r="X193" s="72">
        <f>K193/J193</f>
        <v>0.97977795400475809</v>
      </c>
      <c r="Y193" s="72">
        <f>L193/J193</f>
        <v>0.99960348929421095</v>
      </c>
      <c r="Z193" s="51"/>
      <c r="AA193" s="10"/>
    </row>
    <row r="194" spans="1:28" s="25" customFormat="1" ht="15.75" x14ac:dyDescent="0.2">
      <c r="A194" s="91">
        <v>2</v>
      </c>
      <c r="B194" s="178" t="s">
        <v>214</v>
      </c>
      <c r="C194" s="109" t="s">
        <v>212</v>
      </c>
      <c r="D194" s="172"/>
      <c r="E194" s="173"/>
      <c r="F194" s="51"/>
      <c r="G194" s="51"/>
      <c r="H194" s="51"/>
      <c r="I194" s="50">
        <v>870</v>
      </c>
      <c r="J194" s="50">
        <v>1850</v>
      </c>
      <c r="K194" s="50">
        <v>869</v>
      </c>
      <c r="L194" s="50">
        <v>901</v>
      </c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72">
        <f>K194/I194</f>
        <v>0.99885057471264371</v>
      </c>
      <c r="X194" s="72">
        <f>K194/J194</f>
        <v>0.46972972972972971</v>
      </c>
      <c r="Y194" s="72">
        <f>L194/J194</f>
        <v>0.48702702702702705</v>
      </c>
      <c r="Z194" s="51"/>
      <c r="AA194" s="10"/>
    </row>
    <row r="195" spans="1:28" s="25" customFormat="1" ht="15.75" x14ac:dyDescent="0.2">
      <c r="A195" s="91">
        <v>3</v>
      </c>
      <c r="B195" s="178" t="s">
        <v>215</v>
      </c>
      <c r="C195" s="109" t="s">
        <v>212</v>
      </c>
      <c r="D195" s="172"/>
      <c r="E195" s="173"/>
      <c r="F195" s="51"/>
      <c r="G195" s="51"/>
      <c r="H195" s="51"/>
      <c r="I195" s="50">
        <v>2009</v>
      </c>
      <c r="J195" s="50">
        <v>2039</v>
      </c>
      <c r="K195" s="50">
        <v>2014</v>
      </c>
      <c r="L195" s="50">
        <v>2064</v>
      </c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72">
        <f>K195/I195</f>
        <v>1.002488800398208</v>
      </c>
      <c r="X195" s="72">
        <f>K195/J195</f>
        <v>0.98773908778813146</v>
      </c>
      <c r="Y195" s="72">
        <f>L195/J195</f>
        <v>1.0122609122118686</v>
      </c>
      <c r="Z195" s="51"/>
      <c r="AA195" s="10"/>
    </row>
    <row r="196" spans="1:28" s="25" customFormat="1" ht="47.25" x14ac:dyDescent="0.2">
      <c r="A196" s="91">
        <v>4</v>
      </c>
      <c r="B196" s="178" t="s">
        <v>216</v>
      </c>
      <c r="C196" s="109" t="s">
        <v>212</v>
      </c>
      <c r="D196" s="172"/>
      <c r="E196" s="173"/>
      <c r="F196" s="51"/>
      <c r="G196" s="51"/>
      <c r="H196" s="51"/>
      <c r="I196" s="50">
        <v>28650</v>
      </c>
      <c r="J196" s="50">
        <v>58880</v>
      </c>
      <c r="K196" s="50">
        <v>32603</v>
      </c>
      <c r="L196" s="50">
        <v>33503</v>
      </c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72">
        <f>K196/I196</f>
        <v>1.137975567190227</v>
      </c>
      <c r="X196" s="72">
        <f>K196/J196</f>
        <v>0.55371942934782614</v>
      </c>
      <c r="Y196" s="72">
        <f>L196/J196</f>
        <v>0.56900475543478257</v>
      </c>
      <c r="Z196" s="51"/>
      <c r="AA196" s="10"/>
    </row>
    <row r="197" spans="1:28" s="25" customFormat="1" ht="15.75" x14ac:dyDescent="0.2">
      <c r="A197" s="2" t="s">
        <v>80</v>
      </c>
      <c r="B197" s="177" t="s">
        <v>217</v>
      </c>
      <c r="C197" s="109" t="s">
        <v>212</v>
      </c>
      <c r="D197" s="172"/>
      <c r="E197" s="173"/>
      <c r="F197" s="51"/>
      <c r="G197" s="51"/>
      <c r="H197" s="51"/>
      <c r="I197" s="184"/>
      <c r="J197" s="185"/>
      <c r="K197" s="185"/>
      <c r="L197" s="185"/>
      <c r="M197" s="186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10"/>
    </row>
    <row r="198" spans="1:28" s="25" customFormat="1" ht="15.75" x14ac:dyDescent="0.2">
      <c r="A198" s="91">
        <v>1</v>
      </c>
      <c r="B198" s="178" t="s">
        <v>218</v>
      </c>
      <c r="C198" s="109" t="s">
        <v>8</v>
      </c>
      <c r="D198" s="172"/>
      <c r="E198" s="173"/>
      <c r="F198" s="51"/>
      <c r="G198" s="51"/>
      <c r="H198" s="51"/>
      <c r="I198" s="190">
        <v>36126</v>
      </c>
      <c r="J198" s="187">
        <v>37723</v>
      </c>
      <c r="K198" s="110">
        <v>37040</v>
      </c>
      <c r="L198" s="110">
        <v>37723</v>
      </c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72">
        <f>K198/I198</f>
        <v>1.0253003377069148</v>
      </c>
      <c r="X198" s="72">
        <f>K198/J198</f>
        <v>0.9818943350210747</v>
      </c>
      <c r="Y198" s="72">
        <f>L198/J198</f>
        <v>1</v>
      </c>
      <c r="Z198" s="51"/>
      <c r="AA198" s="10"/>
      <c r="AB198" s="191"/>
    </row>
    <row r="199" spans="1:28" s="25" customFormat="1" ht="15.75" x14ac:dyDescent="0.2">
      <c r="A199" s="5"/>
      <c r="B199" s="178" t="s">
        <v>219</v>
      </c>
      <c r="C199" s="109"/>
      <c r="D199" s="172"/>
      <c r="E199" s="173"/>
      <c r="F199" s="51"/>
      <c r="G199" s="51"/>
      <c r="H199" s="51"/>
      <c r="I199" s="174">
        <v>60.6</v>
      </c>
      <c r="J199" s="176">
        <v>61.6</v>
      </c>
      <c r="K199" s="111">
        <v>60.4</v>
      </c>
      <c r="L199" s="112">
        <f>J199</f>
        <v>61.6</v>
      </c>
      <c r="M199" s="186"/>
      <c r="N199" s="51"/>
      <c r="O199" s="51"/>
      <c r="P199" s="51"/>
      <c r="Q199" s="51"/>
      <c r="R199" s="51"/>
      <c r="S199" s="51"/>
      <c r="T199" s="51"/>
      <c r="U199" s="51"/>
      <c r="V199" s="51"/>
      <c r="W199" s="72">
        <f t="shared" ref="W199:W209" si="27">K199/I199</f>
        <v>0.99669966996699666</v>
      </c>
      <c r="X199" s="72">
        <f t="shared" ref="X199:X209" si="28">K199/J199</f>
        <v>0.98051948051948046</v>
      </c>
      <c r="Y199" s="72">
        <f t="shared" ref="Y199:Y203" si="29">L199/J199</f>
        <v>1</v>
      </c>
      <c r="Z199" s="51"/>
      <c r="AA199" s="10"/>
    </row>
    <row r="200" spans="1:28" s="25" customFormat="1" ht="15.75" x14ac:dyDescent="0.2">
      <c r="A200" s="5" t="s">
        <v>5</v>
      </c>
      <c r="B200" s="178" t="s">
        <v>220</v>
      </c>
      <c r="C200" s="109" t="s">
        <v>212</v>
      </c>
      <c r="D200" s="172"/>
      <c r="E200" s="173"/>
      <c r="F200" s="51"/>
      <c r="G200" s="51"/>
      <c r="H200" s="51"/>
      <c r="I200" s="174"/>
      <c r="J200" s="10"/>
      <c r="K200" s="113"/>
      <c r="L200" s="192"/>
      <c r="M200" s="186"/>
      <c r="N200" s="51"/>
      <c r="O200" s="51"/>
      <c r="P200" s="51"/>
      <c r="Q200" s="51"/>
      <c r="R200" s="51"/>
      <c r="S200" s="51"/>
      <c r="T200" s="51"/>
      <c r="U200" s="51"/>
      <c r="V200" s="51"/>
      <c r="W200" s="72"/>
      <c r="X200" s="72"/>
      <c r="Y200" s="72"/>
      <c r="Z200" s="51"/>
      <c r="AA200" s="10"/>
    </row>
    <row r="201" spans="1:28" s="25" customFormat="1" ht="15.75" x14ac:dyDescent="0.2">
      <c r="A201" s="5"/>
      <c r="B201" s="178" t="s">
        <v>221</v>
      </c>
      <c r="C201" s="109" t="s">
        <v>212</v>
      </c>
      <c r="D201" s="172"/>
      <c r="E201" s="173"/>
      <c r="F201" s="51"/>
      <c r="G201" s="51"/>
      <c r="H201" s="51"/>
      <c r="I201" s="190">
        <v>8526</v>
      </c>
      <c r="J201" s="193">
        <v>8609</v>
      </c>
      <c r="K201" s="194">
        <v>8572</v>
      </c>
      <c r="L201" s="194">
        <v>8609</v>
      </c>
      <c r="M201" s="186"/>
      <c r="N201" s="51"/>
      <c r="O201" s="51"/>
      <c r="P201" s="51"/>
      <c r="Q201" s="51"/>
      <c r="R201" s="51"/>
      <c r="S201" s="51"/>
      <c r="T201" s="51"/>
      <c r="U201" s="51"/>
      <c r="V201" s="51"/>
      <c r="W201" s="72">
        <f t="shared" si="27"/>
        <v>1.0053952615528969</v>
      </c>
      <c r="X201" s="72">
        <f t="shared" si="28"/>
        <v>0.99570217214542922</v>
      </c>
      <c r="Y201" s="72">
        <f t="shared" si="29"/>
        <v>1</v>
      </c>
      <c r="Z201" s="51"/>
      <c r="AA201" s="10"/>
    </row>
    <row r="202" spans="1:28" s="25" customFormat="1" ht="15.75" x14ac:dyDescent="0.2">
      <c r="A202" s="5"/>
      <c r="B202" s="178" t="s">
        <v>222</v>
      </c>
      <c r="C202" s="109" t="s">
        <v>212</v>
      </c>
      <c r="D202" s="172"/>
      <c r="E202" s="173"/>
      <c r="F202" s="51"/>
      <c r="G202" s="51"/>
      <c r="H202" s="51"/>
      <c r="I202" s="190">
        <v>27600</v>
      </c>
      <c r="J202" s="193">
        <v>29114</v>
      </c>
      <c r="K202" s="113">
        <v>28468</v>
      </c>
      <c r="L202" s="192">
        <v>29114</v>
      </c>
      <c r="M202" s="186"/>
      <c r="N202" s="51"/>
      <c r="O202" s="51"/>
      <c r="P202" s="51"/>
      <c r="Q202" s="51"/>
      <c r="R202" s="51"/>
      <c r="S202" s="51"/>
      <c r="T202" s="51"/>
      <c r="U202" s="51"/>
      <c r="V202" s="51"/>
      <c r="W202" s="72">
        <f t="shared" si="27"/>
        <v>1.0314492753623188</v>
      </c>
      <c r="X202" s="72">
        <f t="shared" si="28"/>
        <v>0.977811362231229</v>
      </c>
      <c r="Y202" s="72">
        <f>L202/J202</f>
        <v>1</v>
      </c>
      <c r="Z202" s="51"/>
      <c r="AA202" s="10"/>
    </row>
    <row r="203" spans="1:28" s="25" customFormat="1" ht="31.5" x14ac:dyDescent="0.2">
      <c r="A203" s="91">
        <v>2</v>
      </c>
      <c r="B203" s="178" t="s">
        <v>546</v>
      </c>
      <c r="C203" s="109"/>
      <c r="D203" s="172"/>
      <c r="E203" s="173"/>
      <c r="F203" s="51"/>
      <c r="G203" s="51"/>
      <c r="H203" s="51"/>
      <c r="I203" s="190">
        <v>35220</v>
      </c>
      <c r="J203" s="193">
        <v>36805</v>
      </c>
      <c r="K203" s="190">
        <v>35220</v>
      </c>
      <c r="L203" s="192">
        <v>36805</v>
      </c>
      <c r="M203" s="186"/>
      <c r="N203" s="51"/>
      <c r="O203" s="51"/>
      <c r="P203" s="51"/>
      <c r="Q203" s="51"/>
      <c r="R203" s="51"/>
      <c r="S203" s="51"/>
      <c r="T203" s="51"/>
      <c r="U203" s="51"/>
      <c r="V203" s="51"/>
      <c r="W203" s="72">
        <f t="shared" si="27"/>
        <v>1</v>
      </c>
      <c r="X203" s="72">
        <f t="shared" si="28"/>
        <v>0.95693519902187207</v>
      </c>
      <c r="Y203" s="72">
        <f t="shared" si="29"/>
        <v>1</v>
      </c>
      <c r="Z203" s="51"/>
      <c r="AA203" s="10"/>
    </row>
    <row r="204" spans="1:28" s="25" customFormat="1" ht="15.75" x14ac:dyDescent="0.2">
      <c r="A204" s="5"/>
      <c r="B204" s="178" t="s">
        <v>223</v>
      </c>
      <c r="C204" s="109" t="s">
        <v>8</v>
      </c>
      <c r="D204" s="172"/>
      <c r="E204" s="173"/>
      <c r="F204" s="51"/>
      <c r="G204" s="51"/>
      <c r="H204" s="51"/>
      <c r="I204" s="51"/>
      <c r="J204" s="71"/>
      <c r="K204" s="188"/>
      <c r="L204" s="195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72"/>
      <c r="X204" s="72"/>
      <c r="Y204" s="72"/>
      <c r="Z204" s="51"/>
      <c r="AA204" s="10"/>
    </row>
    <row r="205" spans="1:28" s="25" customFormat="1" ht="15.75" x14ac:dyDescent="0.2">
      <c r="A205" s="5" t="s">
        <v>5</v>
      </c>
      <c r="B205" s="178" t="s">
        <v>224</v>
      </c>
      <c r="C205" s="109" t="s">
        <v>8</v>
      </c>
      <c r="D205" s="172"/>
      <c r="E205" s="173"/>
      <c r="F205" s="51"/>
      <c r="G205" s="51"/>
      <c r="H205" s="51"/>
      <c r="I205" s="71">
        <v>73.900000000000006</v>
      </c>
      <c r="J205" s="71">
        <v>73.099999999999994</v>
      </c>
      <c r="K205" s="174">
        <v>72.900000000000006</v>
      </c>
      <c r="L205" s="196">
        <v>72.8</v>
      </c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72">
        <f t="shared" ref="W205" si="30">K205/I205</f>
        <v>0.98646820027063598</v>
      </c>
      <c r="X205" s="72">
        <f t="shared" ref="X205" si="31">K205/J205</f>
        <v>0.99726402188782504</v>
      </c>
      <c r="Y205" s="72">
        <f>L205/J205</f>
        <v>0.99589603283173733</v>
      </c>
      <c r="Z205" s="51"/>
      <c r="AA205" s="10"/>
    </row>
    <row r="206" spans="1:28" s="25" customFormat="1" ht="15.75" x14ac:dyDescent="0.2">
      <c r="A206" s="5" t="s">
        <v>5</v>
      </c>
      <c r="B206" s="178" t="s">
        <v>225</v>
      </c>
      <c r="C206" s="109" t="s">
        <v>8</v>
      </c>
      <c r="D206" s="172"/>
      <c r="E206" s="173"/>
      <c r="F206" s="51"/>
      <c r="G206" s="51"/>
      <c r="H206" s="51"/>
      <c r="I206" s="71">
        <v>12.5</v>
      </c>
      <c r="J206" s="71">
        <v>13.8</v>
      </c>
      <c r="K206" s="174">
        <v>14.1</v>
      </c>
      <c r="L206" s="197">
        <v>14.1</v>
      </c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72">
        <f t="shared" ref="W206:W207" si="32">K206/I206</f>
        <v>1.1279999999999999</v>
      </c>
      <c r="X206" s="72">
        <f t="shared" ref="X206:X207" si="33">K206/J206</f>
        <v>1.0217391304347825</v>
      </c>
      <c r="Y206" s="72">
        <f t="shared" ref="Y206:Y209" si="34">L206/J206</f>
        <v>1.0217391304347825</v>
      </c>
      <c r="Z206" s="51"/>
      <c r="AA206" s="10"/>
    </row>
    <row r="207" spans="1:28" s="25" customFormat="1" ht="15.75" x14ac:dyDescent="0.2">
      <c r="A207" s="5" t="s">
        <v>5</v>
      </c>
      <c r="B207" s="178" t="s">
        <v>226</v>
      </c>
      <c r="C207" s="109" t="s">
        <v>8</v>
      </c>
      <c r="D207" s="172"/>
      <c r="E207" s="173"/>
      <c r="F207" s="51"/>
      <c r="G207" s="51"/>
      <c r="H207" s="51"/>
      <c r="I207" s="71">
        <v>13.6</v>
      </c>
      <c r="J207" s="71">
        <v>13.1</v>
      </c>
      <c r="K207" s="198">
        <v>13</v>
      </c>
      <c r="L207" s="71">
        <v>13.1</v>
      </c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72">
        <f t="shared" si="32"/>
        <v>0.95588235294117652</v>
      </c>
      <c r="X207" s="72">
        <f t="shared" si="33"/>
        <v>0.99236641221374045</v>
      </c>
      <c r="Y207" s="72">
        <f t="shared" si="34"/>
        <v>1</v>
      </c>
      <c r="Z207" s="51"/>
      <c r="AA207" s="10"/>
    </row>
    <row r="208" spans="1:28" s="25" customFormat="1" ht="15.75" x14ac:dyDescent="0.2">
      <c r="A208" s="91">
        <v>3</v>
      </c>
      <c r="B208" s="178" t="s">
        <v>227</v>
      </c>
      <c r="C208" s="109" t="s">
        <v>212</v>
      </c>
      <c r="D208" s="172"/>
      <c r="E208" s="173"/>
      <c r="F208" s="51"/>
      <c r="G208" s="51"/>
      <c r="H208" s="51"/>
      <c r="I208" s="76">
        <v>57.2</v>
      </c>
      <c r="J208" s="76">
        <v>61</v>
      </c>
      <c r="K208" s="174"/>
      <c r="L208" s="76">
        <v>61</v>
      </c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72"/>
      <c r="X208" s="72"/>
      <c r="Y208" s="72">
        <f t="shared" si="34"/>
        <v>1</v>
      </c>
      <c r="Z208" s="51"/>
      <c r="AA208" s="10"/>
    </row>
    <row r="209" spans="1:30" s="25" customFormat="1" ht="31.5" x14ac:dyDescent="0.2">
      <c r="A209" s="91">
        <v>4</v>
      </c>
      <c r="B209" s="178" t="s">
        <v>228</v>
      </c>
      <c r="C209" s="109" t="s">
        <v>212</v>
      </c>
      <c r="D209" s="172"/>
      <c r="E209" s="173"/>
      <c r="F209" s="51"/>
      <c r="G209" s="51"/>
      <c r="H209" s="51"/>
      <c r="I209" s="190">
        <v>1542</v>
      </c>
      <c r="J209" s="50">
        <v>1575</v>
      </c>
      <c r="K209" s="50">
        <v>1577</v>
      </c>
      <c r="L209" s="50">
        <v>1577</v>
      </c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72">
        <f t="shared" si="27"/>
        <v>1.0226977950713358</v>
      </c>
      <c r="X209" s="72">
        <f t="shared" si="28"/>
        <v>1.0012698412698413</v>
      </c>
      <c r="Y209" s="72">
        <f t="shared" si="34"/>
        <v>1.0012698412698413</v>
      </c>
      <c r="Z209" s="51"/>
      <c r="AA209" s="10"/>
    </row>
    <row r="210" spans="1:30" s="25" customFormat="1" ht="15.75" x14ac:dyDescent="0.2">
      <c r="A210" s="5"/>
      <c r="B210" s="178" t="s">
        <v>229</v>
      </c>
      <c r="C210" s="109" t="s">
        <v>8</v>
      </c>
      <c r="D210" s="172"/>
      <c r="E210" s="173"/>
      <c r="F210" s="51"/>
      <c r="G210" s="51"/>
      <c r="H210" s="51"/>
      <c r="I210" s="51"/>
      <c r="J210" s="57">
        <v>715</v>
      </c>
      <c r="K210" s="174">
        <v>737</v>
      </c>
      <c r="L210" s="57">
        <v>737</v>
      </c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72"/>
      <c r="X210" s="51"/>
      <c r="Y210" s="72"/>
      <c r="Z210" s="51"/>
      <c r="AA210" s="10"/>
    </row>
    <row r="211" spans="1:30" s="25" customFormat="1" ht="15.75" x14ac:dyDescent="0.2">
      <c r="A211" s="91">
        <v>5</v>
      </c>
      <c r="B211" s="178" t="s">
        <v>230</v>
      </c>
      <c r="C211" s="109" t="s">
        <v>8</v>
      </c>
      <c r="D211" s="172"/>
      <c r="E211" s="173"/>
      <c r="F211" s="51"/>
      <c r="G211" s="51"/>
      <c r="H211" s="51"/>
      <c r="I211" s="51"/>
      <c r="J211" s="29"/>
      <c r="K211" s="51"/>
      <c r="L211" s="29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72"/>
      <c r="X211" s="51"/>
      <c r="Y211" s="72"/>
      <c r="Z211" s="51"/>
      <c r="AA211" s="10"/>
    </row>
    <row r="212" spans="1:30" s="25" customFormat="1" ht="31.5" x14ac:dyDescent="0.2">
      <c r="A212" s="5"/>
      <c r="B212" s="178" t="s">
        <v>231</v>
      </c>
      <c r="C212" s="109" t="s">
        <v>8</v>
      </c>
      <c r="D212" s="172"/>
      <c r="E212" s="173"/>
      <c r="F212" s="51"/>
      <c r="G212" s="51"/>
      <c r="H212" s="51"/>
      <c r="I212" s="51"/>
      <c r="J212" s="29"/>
      <c r="K212" s="51"/>
      <c r="L212" s="29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72"/>
      <c r="X212" s="51"/>
      <c r="Y212" s="72"/>
      <c r="Z212" s="51"/>
      <c r="AA212" s="10"/>
    </row>
    <row r="213" spans="1:30" s="25" customFormat="1" ht="15.75" x14ac:dyDescent="0.2">
      <c r="A213" s="91">
        <v>6</v>
      </c>
      <c r="B213" s="178" t="s">
        <v>232</v>
      </c>
      <c r="C213" s="109" t="s">
        <v>8</v>
      </c>
      <c r="D213" s="172"/>
      <c r="E213" s="173"/>
      <c r="F213" s="51"/>
      <c r="G213" s="51"/>
      <c r="H213" s="51"/>
      <c r="I213" s="51"/>
      <c r="J213" s="29"/>
      <c r="K213" s="51"/>
      <c r="L213" s="29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72"/>
      <c r="X213" s="51"/>
      <c r="Y213" s="72"/>
      <c r="Z213" s="51"/>
      <c r="AA213" s="10"/>
    </row>
    <row r="214" spans="1:30" s="25" customFormat="1" ht="31.5" x14ac:dyDescent="0.2">
      <c r="A214" s="5"/>
      <c r="B214" s="178" t="s">
        <v>233</v>
      </c>
      <c r="C214" s="109" t="s">
        <v>212</v>
      </c>
      <c r="D214" s="172"/>
      <c r="E214" s="173"/>
      <c r="F214" s="51"/>
      <c r="G214" s="51"/>
      <c r="H214" s="51"/>
      <c r="I214" s="51"/>
      <c r="J214" s="57"/>
      <c r="K214" s="51"/>
      <c r="L214" s="57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72"/>
      <c r="X214" s="72"/>
      <c r="Y214" s="72"/>
      <c r="Z214" s="51"/>
      <c r="AA214" s="10"/>
      <c r="AD214" s="25" t="s">
        <v>545</v>
      </c>
    </row>
    <row r="215" spans="1:30" s="25" customFormat="1" ht="31.5" x14ac:dyDescent="0.2">
      <c r="A215" s="91">
        <v>7</v>
      </c>
      <c r="B215" s="178" t="s">
        <v>234</v>
      </c>
      <c r="C215" s="109"/>
      <c r="D215" s="172"/>
      <c r="E215" s="173"/>
      <c r="F215" s="51"/>
      <c r="G215" s="51"/>
      <c r="H215" s="51"/>
      <c r="I215" s="92">
        <v>11</v>
      </c>
      <c r="J215" s="57">
        <v>18</v>
      </c>
      <c r="K215" s="174">
        <v>25</v>
      </c>
      <c r="L215" s="91">
        <v>25</v>
      </c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72">
        <f>K215/I215</f>
        <v>2.2727272727272729</v>
      </c>
      <c r="X215" s="199">
        <f t="shared" ref="X215" si="35">K215/J215</f>
        <v>1.3888888888888888</v>
      </c>
      <c r="Y215" s="199">
        <f>L215/J215</f>
        <v>1.3888888888888888</v>
      </c>
      <c r="Z215" s="51"/>
      <c r="AA215" s="10"/>
    </row>
    <row r="216" spans="1:30" s="25" customFormat="1" ht="15.75" x14ac:dyDescent="0.2">
      <c r="A216" s="2" t="s">
        <v>92</v>
      </c>
      <c r="B216" s="177" t="s">
        <v>235</v>
      </c>
      <c r="C216" s="109" t="s">
        <v>212</v>
      </c>
      <c r="D216" s="172"/>
      <c r="E216" s="173"/>
      <c r="F216" s="51"/>
      <c r="G216" s="51"/>
      <c r="H216" s="51"/>
      <c r="I216" s="92"/>
      <c r="J216" s="50"/>
      <c r="K216" s="174"/>
      <c r="L216" s="50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72"/>
      <c r="X216" s="199"/>
      <c r="Y216" s="199"/>
      <c r="Z216" s="51"/>
      <c r="AA216" s="10"/>
    </row>
    <row r="217" spans="1:30" s="25" customFormat="1" ht="15.75" x14ac:dyDescent="0.2">
      <c r="A217" s="5"/>
      <c r="B217" s="178" t="s">
        <v>236</v>
      </c>
      <c r="C217" s="109"/>
      <c r="D217" s="172"/>
      <c r="E217" s="173"/>
      <c r="F217" s="51"/>
      <c r="G217" s="51"/>
      <c r="H217" s="51"/>
      <c r="I217" s="92">
        <v>545</v>
      </c>
      <c r="J217" s="50">
        <v>1000</v>
      </c>
      <c r="K217" s="174">
        <v>670</v>
      </c>
      <c r="L217" s="50">
        <v>1000</v>
      </c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72">
        <f t="shared" ref="W217:W229" si="36">K217/I217</f>
        <v>1.2293577981651376</v>
      </c>
      <c r="X217" s="199">
        <f t="shared" ref="X217:X219" si="37">K217/J217</f>
        <v>0.67</v>
      </c>
      <c r="Y217" s="199">
        <f t="shared" ref="Y217:Y219" si="38">L217/J217</f>
        <v>1</v>
      </c>
      <c r="Z217" s="51"/>
      <c r="AA217" s="10"/>
    </row>
    <row r="218" spans="1:30" s="25" customFormat="1" ht="15.75" x14ac:dyDescent="0.2">
      <c r="A218" s="5"/>
      <c r="B218" s="178" t="s">
        <v>237</v>
      </c>
      <c r="C218" s="109" t="s">
        <v>212</v>
      </c>
      <c r="D218" s="172"/>
      <c r="E218" s="173"/>
      <c r="F218" s="51"/>
      <c r="G218" s="51"/>
      <c r="H218" s="51"/>
      <c r="I218" s="92"/>
      <c r="J218" s="200"/>
      <c r="K218" s="200"/>
      <c r="L218" s="10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72"/>
      <c r="X218" s="51"/>
      <c r="Y218" s="199"/>
      <c r="Z218" s="51"/>
      <c r="AA218" s="10"/>
    </row>
    <row r="219" spans="1:30" s="25" customFormat="1" ht="31.5" x14ac:dyDescent="0.2">
      <c r="A219" s="5"/>
      <c r="B219" s="178" t="s">
        <v>238</v>
      </c>
      <c r="C219" s="109" t="s">
        <v>212</v>
      </c>
      <c r="D219" s="172"/>
      <c r="E219" s="173"/>
      <c r="F219" s="51"/>
      <c r="G219" s="51"/>
      <c r="H219" s="51"/>
      <c r="I219" s="92">
        <v>545</v>
      </c>
      <c r="J219" s="50">
        <v>1000</v>
      </c>
      <c r="K219" s="174">
        <v>670</v>
      </c>
      <c r="L219" s="50">
        <v>1000</v>
      </c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72">
        <f t="shared" si="36"/>
        <v>1.2293577981651376</v>
      </c>
      <c r="X219" s="199">
        <f t="shared" si="37"/>
        <v>0.67</v>
      </c>
      <c r="Y219" s="199">
        <f t="shared" si="38"/>
        <v>1</v>
      </c>
      <c r="Z219" s="51"/>
      <c r="AA219" s="10"/>
    </row>
    <row r="220" spans="1:30" s="25" customFormat="1" ht="15.75" x14ac:dyDescent="0.2">
      <c r="A220" s="5"/>
      <c r="B220" s="178" t="s">
        <v>239</v>
      </c>
      <c r="C220" s="109"/>
      <c r="D220" s="172"/>
      <c r="E220" s="173"/>
      <c r="F220" s="51"/>
      <c r="G220" s="51"/>
      <c r="H220" s="51"/>
      <c r="I220" s="51"/>
      <c r="J220" s="29"/>
      <c r="K220" s="174"/>
      <c r="L220" s="29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72"/>
      <c r="X220" s="199"/>
      <c r="Y220" s="199"/>
      <c r="Z220" s="51"/>
      <c r="AA220" s="10"/>
    </row>
    <row r="221" spans="1:30" s="25" customFormat="1" ht="31.5" x14ac:dyDescent="0.2">
      <c r="A221" s="2" t="s">
        <v>109</v>
      </c>
      <c r="B221" s="177" t="s">
        <v>240</v>
      </c>
      <c r="C221" s="109" t="s">
        <v>241</v>
      </c>
      <c r="D221" s="172"/>
      <c r="E221" s="173"/>
      <c r="F221" s="51"/>
      <c r="G221" s="51"/>
      <c r="H221" s="51"/>
      <c r="I221" s="51"/>
      <c r="J221" s="57"/>
      <c r="K221" s="174"/>
      <c r="L221" s="9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72"/>
      <c r="X221" s="199"/>
      <c r="Y221" s="199"/>
      <c r="Z221" s="51"/>
      <c r="AA221" s="10"/>
    </row>
    <row r="222" spans="1:30" s="25" customFormat="1" ht="31.5" x14ac:dyDescent="0.2">
      <c r="A222" s="5" t="s">
        <v>5</v>
      </c>
      <c r="B222" s="178" t="s">
        <v>242</v>
      </c>
      <c r="C222" s="109" t="s">
        <v>241</v>
      </c>
      <c r="D222" s="172"/>
      <c r="E222" s="173"/>
      <c r="F222" s="51"/>
      <c r="G222" s="51"/>
      <c r="H222" s="51"/>
      <c r="I222" s="92">
        <v>15</v>
      </c>
      <c r="J222" s="57">
        <v>10</v>
      </c>
      <c r="K222" s="174">
        <v>9</v>
      </c>
      <c r="L222" s="91">
        <v>10</v>
      </c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72">
        <f t="shared" si="36"/>
        <v>0.6</v>
      </c>
      <c r="X222" s="199">
        <f t="shared" ref="X222" si="39">K222/J222</f>
        <v>0.9</v>
      </c>
      <c r="Y222" s="199">
        <f t="shared" ref="Y222" si="40">L222/J222</f>
        <v>1</v>
      </c>
      <c r="Z222" s="51"/>
      <c r="AA222" s="10"/>
    </row>
    <row r="223" spans="1:30" s="25" customFormat="1" ht="47.25" x14ac:dyDescent="0.2">
      <c r="A223" s="5"/>
      <c r="B223" s="178" t="s">
        <v>243</v>
      </c>
      <c r="C223" s="109" t="s">
        <v>241</v>
      </c>
      <c r="D223" s="172"/>
      <c r="E223" s="173"/>
      <c r="F223" s="51"/>
      <c r="G223" s="51"/>
      <c r="H223" s="51"/>
      <c r="I223" s="92">
        <v>15</v>
      </c>
      <c r="J223" s="57">
        <v>10</v>
      </c>
      <c r="K223" s="174">
        <v>9</v>
      </c>
      <c r="L223" s="91">
        <v>10</v>
      </c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72">
        <f t="shared" si="36"/>
        <v>0.6</v>
      </c>
      <c r="X223" s="72">
        <f>K223/J223</f>
        <v>0.9</v>
      </c>
      <c r="Y223" s="199">
        <f>L223/J223</f>
        <v>1</v>
      </c>
      <c r="Z223" s="51"/>
      <c r="AA223" s="10"/>
    </row>
    <row r="224" spans="1:30" s="25" customFormat="1" ht="31.5" x14ac:dyDescent="0.2">
      <c r="A224" s="5"/>
      <c r="B224" s="178" t="s">
        <v>244</v>
      </c>
      <c r="C224" s="109" t="s">
        <v>241</v>
      </c>
      <c r="D224" s="172"/>
      <c r="E224" s="173"/>
      <c r="F224" s="51"/>
      <c r="G224" s="51"/>
      <c r="H224" s="51"/>
      <c r="I224" s="51"/>
      <c r="J224" s="29"/>
      <c r="K224" s="174"/>
      <c r="L224" s="29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72"/>
      <c r="X224" s="199"/>
      <c r="Y224" s="199"/>
      <c r="Z224" s="51"/>
      <c r="AA224" s="10"/>
    </row>
    <row r="225" spans="1:27" s="25" customFormat="1" ht="31.5" x14ac:dyDescent="0.2">
      <c r="A225" s="5" t="s">
        <v>5</v>
      </c>
      <c r="B225" s="178" t="s">
        <v>245</v>
      </c>
      <c r="C225" s="109" t="s">
        <v>241</v>
      </c>
      <c r="D225" s="172"/>
      <c r="E225" s="173"/>
      <c r="F225" s="51"/>
      <c r="G225" s="51"/>
      <c r="H225" s="51"/>
      <c r="I225" s="174">
        <v>198</v>
      </c>
      <c r="J225" s="35">
        <v>200</v>
      </c>
      <c r="K225" s="174">
        <v>205</v>
      </c>
      <c r="L225" s="35">
        <v>205</v>
      </c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72">
        <f t="shared" ref="W225" si="41">K225/I225</f>
        <v>1.0353535353535352</v>
      </c>
      <c r="X225" s="72">
        <f>K225/J225</f>
        <v>1.0249999999999999</v>
      </c>
      <c r="Y225" s="199">
        <f>L225/J225</f>
        <v>1.0249999999999999</v>
      </c>
      <c r="Z225" s="51"/>
      <c r="AA225" s="10"/>
    </row>
    <row r="226" spans="1:27" s="25" customFormat="1" ht="15.75" x14ac:dyDescent="0.2">
      <c r="A226" s="2" t="s">
        <v>246</v>
      </c>
      <c r="B226" s="177" t="s">
        <v>247</v>
      </c>
      <c r="C226" s="109" t="s">
        <v>113</v>
      </c>
      <c r="D226" s="172"/>
      <c r="E226" s="173"/>
      <c r="F226" s="51"/>
      <c r="G226" s="51"/>
      <c r="H226" s="51"/>
      <c r="I226" s="51"/>
      <c r="J226" s="10"/>
      <c r="K226" s="200"/>
      <c r="L226" s="10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72"/>
      <c r="X226" s="199"/>
      <c r="Y226" s="199"/>
      <c r="Z226" s="51"/>
      <c r="AA226" s="10"/>
    </row>
    <row r="227" spans="1:27" s="25" customFormat="1" ht="31.5" x14ac:dyDescent="0.2">
      <c r="A227" s="91">
        <v>1</v>
      </c>
      <c r="B227" s="178" t="s">
        <v>547</v>
      </c>
      <c r="C227" s="109" t="s">
        <v>8</v>
      </c>
      <c r="D227" s="172"/>
      <c r="E227" s="173"/>
      <c r="F227" s="51"/>
      <c r="G227" s="51"/>
      <c r="H227" s="51"/>
      <c r="I227" s="174">
        <v>6</v>
      </c>
      <c r="J227" s="174">
        <v>6</v>
      </c>
      <c r="K227" s="174">
        <v>4</v>
      </c>
      <c r="L227" s="174">
        <v>4</v>
      </c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72">
        <f t="shared" si="36"/>
        <v>0.66666666666666663</v>
      </c>
      <c r="X227" s="199">
        <f t="shared" ref="X227:X229" si="42">K227/J227</f>
        <v>0.66666666666666663</v>
      </c>
      <c r="Y227" s="199">
        <f t="shared" ref="Y227:Y229" si="43">L227/J227</f>
        <v>0.66666666666666663</v>
      </c>
      <c r="Z227" s="51"/>
      <c r="AA227" s="10"/>
    </row>
    <row r="228" spans="1:27" s="25" customFormat="1" ht="31.5" x14ac:dyDescent="0.2">
      <c r="A228" s="5"/>
      <c r="B228" s="178" t="s">
        <v>248</v>
      </c>
      <c r="C228" s="109" t="s">
        <v>8</v>
      </c>
      <c r="D228" s="172"/>
      <c r="E228" s="173"/>
      <c r="F228" s="51"/>
      <c r="G228" s="51"/>
      <c r="H228" s="51"/>
      <c r="I228" s="71">
        <v>60</v>
      </c>
      <c r="J228" s="71">
        <v>60</v>
      </c>
      <c r="K228" s="71">
        <v>40</v>
      </c>
      <c r="L228" s="71">
        <v>40</v>
      </c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72">
        <f t="shared" si="36"/>
        <v>0.66666666666666663</v>
      </c>
      <c r="X228" s="199">
        <f t="shared" si="42"/>
        <v>0.66666666666666663</v>
      </c>
      <c r="Y228" s="199">
        <f t="shared" si="43"/>
        <v>0.66666666666666663</v>
      </c>
      <c r="Z228" s="51"/>
      <c r="AA228" s="10"/>
    </row>
    <row r="229" spans="1:27" s="25" customFormat="1" ht="31.5" x14ac:dyDescent="0.2">
      <c r="A229" s="91">
        <v>2</v>
      </c>
      <c r="B229" s="178" t="s">
        <v>249</v>
      </c>
      <c r="C229" s="51"/>
      <c r="D229" s="172"/>
      <c r="E229" s="173"/>
      <c r="F229" s="51"/>
      <c r="G229" s="51"/>
      <c r="H229" s="51"/>
      <c r="I229" s="174">
        <v>98.5</v>
      </c>
      <c r="J229" s="71">
        <v>90</v>
      </c>
      <c r="K229" s="71">
        <v>90</v>
      </c>
      <c r="L229" s="71">
        <v>90</v>
      </c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72">
        <f t="shared" si="36"/>
        <v>0.91370558375634514</v>
      </c>
      <c r="X229" s="199">
        <f t="shared" si="42"/>
        <v>1</v>
      </c>
      <c r="Y229" s="199">
        <f t="shared" si="43"/>
        <v>1</v>
      </c>
      <c r="Z229" s="51"/>
      <c r="AA229" s="10"/>
    </row>
    <row r="230" spans="1:27" s="25" customFormat="1" ht="15.75" x14ac:dyDescent="0.2">
      <c r="A230" s="92"/>
      <c r="B230" s="93" t="s">
        <v>251</v>
      </c>
      <c r="C230" s="51"/>
      <c r="D230" s="172"/>
      <c r="E230" s="173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10"/>
    </row>
    <row r="231" spans="1:27" s="25" customFormat="1" ht="15.75" x14ac:dyDescent="0.2">
      <c r="A231" s="2" t="s">
        <v>11</v>
      </c>
      <c r="B231" s="177" t="s">
        <v>252</v>
      </c>
      <c r="C231" s="29"/>
      <c r="D231" s="172"/>
      <c r="E231" s="173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10"/>
    </row>
    <row r="232" spans="1:27" s="25" customFormat="1" ht="15.75" x14ac:dyDescent="0.2">
      <c r="A232" s="91">
        <v>1</v>
      </c>
      <c r="B232" s="178" t="s">
        <v>253</v>
      </c>
      <c r="C232" s="5" t="s">
        <v>254</v>
      </c>
      <c r="D232" s="172"/>
      <c r="E232" s="173"/>
      <c r="F232" s="51"/>
      <c r="G232" s="51"/>
      <c r="H232" s="51"/>
      <c r="I232" s="51"/>
      <c r="J232" s="57">
        <v>44</v>
      </c>
      <c r="K232" s="92"/>
      <c r="L232" s="92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10"/>
    </row>
    <row r="233" spans="1:27" s="25" customFormat="1" ht="15.75" x14ac:dyDescent="0.2">
      <c r="A233" s="5"/>
      <c r="B233" s="178" t="s">
        <v>237</v>
      </c>
      <c r="C233" s="29"/>
      <c r="D233" s="172"/>
      <c r="E233" s="173"/>
      <c r="F233" s="51"/>
      <c r="G233" s="51"/>
      <c r="H233" s="51"/>
      <c r="I233" s="51"/>
      <c r="J233" s="5"/>
      <c r="K233" s="92"/>
      <c r="L233" s="92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10"/>
    </row>
    <row r="234" spans="1:27" s="25" customFormat="1" ht="15.75" x14ac:dyDescent="0.2">
      <c r="A234" s="5"/>
      <c r="B234" s="178" t="s">
        <v>255</v>
      </c>
      <c r="C234" s="5" t="s">
        <v>254</v>
      </c>
      <c r="D234" s="172"/>
      <c r="E234" s="173"/>
      <c r="F234" s="51"/>
      <c r="G234" s="51"/>
      <c r="H234" s="51"/>
      <c r="I234" s="174">
        <v>7</v>
      </c>
      <c r="J234" s="57">
        <v>6</v>
      </c>
      <c r="K234" s="174">
        <v>3</v>
      </c>
      <c r="L234" s="174">
        <v>6</v>
      </c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72">
        <f>K234/I234</f>
        <v>0.42857142857142855</v>
      </c>
      <c r="X234" s="72">
        <f>K234/J234</f>
        <v>0.5</v>
      </c>
      <c r="Y234" s="72">
        <f>L234/J234</f>
        <v>1</v>
      </c>
      <c r="Z234" s="51"/>
      <c r="AA234" s="10"/>
    </row>
    <row r="235" spans="1:27" s="25" customFormat="1" ht="15.75" x14ac:dyDescent="0.2">
      <c r="A235" s="5"/>
      <c r="B235" s="178" t="s">
        <v>256</v>
      </c>
      <c r="C235" s="5" t="s">
        <v>254</v>
      </c>
      <c r="D235" s="172"/>
      <c r="E235" s="173"/>
      <c r="F235" s="51"/>
      <c r="G235" s="51"/>
      <c r="H235" s="51"/>
      <c r="I235" s="174">
        <v>2</v>
      </c>
      <c r="J235" s="57">
        <v>7</v>
      </c>
      <c r="K235" s="174">
        <v>1</v>
      </c>
      <c r="L235" s="174">
        <v>7</v>
      </c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72">
        <f>K235/I235</f>
        <v>0.5</v>
      </c>
      <c r="X235" s="72">
        <f>K235/J235</f>
        <v>0.14285714285714285</v>
      </c>
      <c r="Y235" s="72">
        <f>L235/J235</f>
        <v>1</v>
      </c>
      <c r="Z235" s="51"/>
      <c r="AA235" s="10"/>
    </row>
    <row r="236" spans="1:27" s="25" customFormat="1" ht="15.75" x14ac:dyDescent="0.2">
      <c r="A236" s="91">
        <v>3</v>
      </c>
      <c r="B236" s="178" t="s">
        <v>257</v>
      </c>
      <c r="C236" s="5" t="s">
        <v>212</v>
      </c>
      <c r="D236" s="172"/>
      <c r="E236" s="173"/>
      <c r="F236" s="51"/>
      <c r="G236" s="51"/>
      <c r="H236" s="51"/>
      <c r="I236" s="51"/>
      <c r="J236" s="29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10"/>
    </row>
    <row r="237" spans="1:27" s="25" customFormat="1" ht="15.75" x14ac:dyDescent="0.2">
      <c r="A237" s="91">
        <v>4</v>
      </c>
      <c r="B237" s="178" t="s">
        <v>258</v>
      </c>
      <c r="C237" s="5" t="s">
        <v>212</v>
      </c>
      <c r="D237" s="172"/>
      <c r="E237" s="173"/>
      <c r="F237" s="51"/>
      <c r="G237" s="51"/>
      <c r="H237" s="51"/>
      <c r="I237" s="51"/>
      <c r="J237" s="29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10"/>
    </row>
    <row r="238" spans="1:27" s="25" customFormat="1" ht="15.75" x14ac:dyDescent="0.2">
      <c r="A238" s="5"/>
      <c r="B238" s="178" t="s">
        <v>259</v>
      </c>
      <c r="C238" s="5" t="s">
        <v>212</v>
      </c>
      <c r="D238" s="172"/>
      <c r="E238" s="173"/>
      <c r="F238" s="51"/>
      <c r="G238" s="51"/>
      <c r="H238" s="51"/>
      <c r="I238" s="51"/>
      <c r="J238" s="29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10"/>
    </row>
    <row r="239" spans="1:27" s="25" customFormat="1" ht="15.75" x14ac:dyDescent="0.2">
      <c r="A239" s="91">
        <v>5</v>
      </c>
      <c r="B239" s="178" t="s">
        <v>260</v>
      </c>
      <c r="C239" s="5" t="s">
        <v>261</v>
      </c>
      <c r="D239" s="172"/>
      <c r="E239" s="173"/>
      <c r="F239" s="51"/>
      <c r="G239" s="51"/>
      <c r="H239" s="51"/>
      <c r="I239" s="51"/>
      <c r="J239" s="29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10"/>
    </row>
    <row r="240" spans="1:27" s="25" customFormat="1" ht="15.75" x14ac:dyDescent="0.2">
      <c r="A240" s="5"/>
      <c r="B240" s="178" t="s">
        <v>262</v>
      </c>
      <c r="C240" s="5" t="s">
        <v>261</v>
      </c>
      <c r="D240" s="172"/>
      <c r="E240" s="173"/>
      <c r="F240" s="51"/>
      <c r="G240" s="51"/>
      <c r="H240" s="51"/>
      <c r="I240" s="51"/>
      <c r="J240" s="29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10"/>
    </row>
    <row r="241" spans="1:27" s="25" customFormat="1" ht="31.5" x14ac:dyDescent="0.2">
      <c r="A241" s="91">
        <v>6</v>
      </c>
      <c r="B241" s="178" t="s">
        <v>263</v>
      </c>
      <c r="C241" s="5" t="s">
        <v>264</v>
      </c>
      <c r="D241" s="172"/>
      <c r="E241" s="173"/>
      <c r="F241" s="51"/>
      <c r="G241" s="51"/>
      <c r="H241" s="51"/>
      <c r="I241" s="51"/>
      <c r="J241" s="29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10"/>
    </row>
    <row r="242" spans="1:27" s="25" customFormat="1" ht="15.75" x14ac:dyDescent="0.2">
      <c r="A242" s="2" t="s">
        <v>61</v>
      </c>
      <c r="B242" s="177" t="s">
        <v>265</v>
      </c>
      <c r="C242" s="29"/>
      <c r="D242" s="172"/>
      <c r="E242" s="173"/>
      <c r="F242" s="51"/>
      <c r="G242" s="51"/>
      <c r="H242" s="51"/>
      <c r="I242" s="51"/>
      <c r="J242" s="29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10"/>
    </row>
    <row r="243" spans="1:27" s="25" customFormat="1" ht="15.75" x14ac:dyDescent="0.2">
      <c r="A243" s="5">
        <v>1</v>
      </c>
      <c r="B243" s="178" t="s">
        <v>266</v>
      </c>
      <c r="C243" s="6" t="s">
        <v>265</v>
      </c>
      <c r="D243" s="172"/>
      <c r="E243" s="173"/>
      <c r="F243" s="51"/>
      <c r="G243" s="51"/>
      <c r="H243" s="51"/>
      <c r="I243" s="51"/>
      <c r="J243" s="57">
        <v>22</v>
      </c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10"/>
    </row>
    <row r="244" spans="1:27" s="25" customFormat="1" ht="15.75" x14ac:dyDescent="0.2">
      <c r="A244" s="5"/>
      <c r="B244" s="178" t="s">
        <v>579</v>
      </c>
      <c r="C244" s="6" t="s">
        <v>265</v>
      </c>
      <c r="D244" s="172"/>
      <c r="E244" s="173"/>
      <c r="F244" s="51"/>
      <c r="G244" s="51"/>
      <c r="H244" s="51"/>
      <c r="I244" s="51"/>
      <c r="J244" s="57">
        <v>6</v>
      </c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10"/>
    </row>
    <row r="245" spans="1:27" s="25" customFormat="1" ht="15.75" x14ac:dyDescent="0.2">
      <c r="A245" s="5">
        <v>2</v>
      </c>
      <c r="B245" s="178" t="s">
        <v>580</v>
      </c>
      <c r="C245" s="5" t="s">
        <v>212</v>
      </c>
      <c r="D245" s="267"/>
      <c r="E245" s="268"/>
      <c r="F245" s="51"/>
      <c r="G245" s="51"/>
      <c r="H245" s="51"/>
      <c r="I245" s="174"/>
      <c r="J245" s="57"/>
      <c r="K245" s="174"/>
      <c r="L245" s="174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72"/>
      <c r="Z245" s="51"/>
      <c r="AA245" s="10"/>
    </row>
    <row r="246" spans="1:27" s="25" customFormat="1" ht="15.75" x14ac:dyDescent="0.2">
      <c r="A246" s="92"/>
      <c r="B246" s="93" t="s">
        <v>267</v>
      </c>
      <c r="C246" s="51"/>
      <c r="D246" s="267"/>
      <c r="E246" s="268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10"/>
    </row>
    <row r="247" spans="1:27" s="52" customFormat="1" ht="15.75" x14ac:dyDescent="0.2">
      <c r="A247" s="63">
        <v>1</v>
      </c>
      <c r="B247" s="177" t="s">
        <v>269</v>
      </c>
      <c r="C247" s="29"/>
      <c r="D247" s="172"/>
      <c r="E247" s="173"/>
      <c r="F247" s="51"/>
      <c r="G247" s="51"/>
      <c r="H247" s="51"/>
      <c r="I247" s="51"/>
      <c r="J247" s="29"/>
      <c r="K247" s="51"/>
      <c r="L247" s="29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10"/>
    </row>
    <row r="248" spans="1:27" s="52" customFormat="1" ht="15.75" x14ac:dyDescent="0.2">
      <c r="A248" s="5"/>
      <c r="B248" s="47" t="s">
        <v>268</v>
      </c>
      <c r="C248" s="5" t="s">
        <v>212</v>
      </c>
      <c r="D248" s="172"/>
      <c r="E248" s="173"/>
      <c r="F248" s="51"/>
      <c r="G248" s="51"/>
      <c r="H248" s="51"/>
      <c r="I248" s="70">
        <v>60768</v>
      </c>
      <c r="J248" s="70">
        <v>61986</v>
      </c>
      <c r="K248" s="70">
        <v>61611</v>
      </c>
      <c r="L248" s="70">
        <v>61611</v>
      </c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72">
        <f>K248/I248</f>
        <v>1.0138724328593998</v>
      </c>
      <c r="X248" s="72">
        <f>K248/J248</f>
        <v>0.99395024682992938</v>
      </c>
      <c r="Y248" s="72">
        <f>L248/J248</f>
        <v>0.99395024682992938</v>
      </c>
      <c r="Z248" s="51"/>
      <c r="AA248" s="10"/>
    </row>
    <row r="249" spans="1:27" s="52" customFormat="1" ht="15.75" x14ac:dyDescent="0.2">
      <c r="A249" s="5"/>
      <c r="B249" s="178" t="s">
        <v>270</v>
      </c>
      <c r="C249" s="29"/>
      <c r="D249" s="172"/>
      <c r="E249" s="173"/>
      <c r="F249" s="51"/>
      <c r="G249" s="51"/>
      <c r="H249" s="51"/>
      <c r="I249" s="70"/>
      <c r="J249" s="70"/>
      <c r="K249" s="70"/>
      <c r="L249" s="70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10"/>
    </row>
    <row r="250" spans="1:27" s="52" customFormat="1" ht="15.75" x14ac:dyDescent="0.2">
      <c r="A250" s="5"/>
      <c r="B250" s="178" t="s">
        <v>271</v>
      </c>
      <c r="C250" s="5" t="s">
        <v>212</v>
      </c>
      <c r="D250" s="172"/>
      <c r="E250" s="173"/>
      <c r="F250" s="51"/>
      <c r="G250" s="51"/>
      <c r="H250" s="51"/>
      <c r="I250" s="70">
        <v>14562</v>
      </c>
      <c r="J250" s="70">
        <v>15351</v>
      </c>
      <c r="K250" s="70">
        <v>14773</v>
      </c>
      <c r="L250" s="70">
        <v>14773</v>
      </c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72">
        <f>K250/I250</f>
        <v>1.0144897678890263</v>
      </c>
      <c r="X250" s="72">
        <f>K250/J250</f>
        <v>0.96234772978959027</v>
      </c>
      <c r="Y250" s="72">
        <f>L250/J250</f>
        <v>0.96234772978959027</v>
      </c>
      <c r="Z250" s="51"/>
      <c r="AA250" s="10"/>
    </row>
    <row r="251" spans="1:27" s="52" customFormat="1" ht="15.75" x14ac:dyDescent="0.2">
      <c r="A251" s="5"/>
      <c r="B251" s="178" t="s">
        <v>272</v>
      </c>
      <c r="C251" s="5" t="s">
        <v>212</v>
      </c>
      <c r="D251" s="172"/>
      <c r="E251" s="173"/>
      <c r="F251" s="51"/>
      <c r="G251" s="51"/>
      <c r="H251" s="51"/>
      <c r="I251" s="70">
        <v>46206</v>
      </c>
      <c r="J251" s="70">
        <v>46635</v>
      </c>
      <c r="K251" s="70">
        <v>46838</v>
      </c>
      <c r="L251" s="70">
        <v>46838</v>
      </c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72">
        <f>K251/I251</f>
        <v>1.0136778773319481</v>
      </c>
      <c r="X251" s="72">
        <f>K251/J251</f>
        <v>1.0043529537900719</v>
      </c>
      <c r="Y251" s="72">
        <f>L251/J251</f>
        <v>1.0043529537900719</v>
      </c>
      <c r="Z251" s="51"/>
      <c r="AA251" s="10"/>
    </row>
    <row r="252" spans="1:27" s="52" customFormat="1" ht="15.75" x14ac:dyDescent="0.2">
      <c r="A252" s="5" t="s">
        <v>5</v>
      </c>
      <c r="B252" s="178" t="s">
        <v>273</v>
      </c>
      <c r="C252" s="5" t="s">
        <v>274</v>
      </c>
      <c r="D252" s="172"/>
      <c r="E252" s="173"/>
      <c r="F252" s="51"/>
      <c r="G252" s="51"/>
      <c r="H252" s="51"/>
      <c r="I252" s="70"/>
      <c r="J252" s="70"/>
      <c r="K252" s="70"/>
      <c r="L252" s="70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10"/>
    </row>
    <row r="253" spans="1:27" s="52" customFormat="1" ht="15.75" x14ac:dyDescent="0.2">
      <c r="A253" s="5" t="s">
        <v>5</v>
      </c>
      <c r="B253" s="178" t="s">
        <v>275</v>
      </c>
      <c r="C253" s="5" t="s">
        <v>212</v>
      </c>
      <c r="D253" s="172"/>
      <c r="E253" s="173"/>
      <c r="F253" s="51"/>
      <c r="G253" s="51"/>
      <c r="H253" s="51"/>
      <c r="I253" s="70">
        <v>51559</v>
      </c>
      <c r="J253" s="70">
        <v>52259</v>
      </c>
      <c r="K253" s="70">
        <v>52486</v>
      </c>
      <c r="L253" s="70">
        <v>52486</v>
      </c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72">
        <f>K253/I253</f>
        <v>1.0179794022382125</v>
      </c>
      <c r="X253" s="72">
        <f>K253/J253</f>
        <v>1.0043437494020169</v>
      </c>
      <c r="Y253" s="72">
        <f>L253/J253</f>
        <v>1.0043437494020169</v>
      </c>
      <c r="Z253" s="51"/>
      <c r="AA253" s="10"/>
    </row>
    <row r="254" spans="1:27" s="52" customFormat="1" ht="15.75" x14ac:dyDescent="0.2">
      <c r="A254" s="5" t="s">
        <v>5</v>
      </c>
      <c r="B254" s="178" t="s">
        <v>276</v>
      </c>
      <c r="C254" s="5" t="s">
        <v>8</v>
      </c>
      <c r="D254" s="172"/>
      <c r="E254" s="173"/>
      <c r="F254" s="51"/>
      <c r="G254" s="51"/>
      <c r="H254" s="51"/>
      <c r="I254" s="70"/>
      <c r="J254" s="70">
        <v>1.17</v>
      </c>
      <c r="K254" s="70"/>
      <c r="L254" s="70">
        <v>1.2</v>
      </c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72"/>
      <c r="Z254" s="51"/>
      <c r="AA254" s="10"/>
    </row>
    <row r="255" spans="1:27" s="52" customFormat="1" ht="15.75" x14ac:dyDescent="0.2">
      <c r="A255" s="5" t="s">
        <v>5</v>
      </c>
      <c r="B255" s="178" t="s">
        <v>277</v>
      </c>
      <c r="C255" s="5" t="s">
        <v>278</v>
      </c>
      <c r="D255" s="172"/>
      <c r="E255" s="173"/>
      <c r="F255" s="51"/>
      <c r="G255" s="51"/>
      <c r="H255" s="51"/>
      <c r="I255" s="70"/>
      <c r="J255" s="70">
        <v>0.5</v>
      </c>
      <c r="K255" s="70"/>
      <c r="L255" s="70">
        <v>0.2</v>
      </c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72"/>
      <c r="Z255" s="51"/>
      <c r="AA255" s="10"/>
    </row>
    <row r="256" spans="1:27" s="52" customFormat="1" ht="15.75" x14ac:dyDescent="0.2">
      <c r="A256" s="5" t="s">
        <v>5</v>
      </c>
      <c r="B256" s="178" t="s">
        <v>279</v>
      </c>
      <c r="C256" s="5" t="s">
        <v>278</v>
      </c>
      <c r="D256" s="172"/>
      <c r="E256" s="173"/>
      <c r="F256" s="51"/>
      <c r="G256" s="51"/>
      <c r="H256" s="51"/>
      <c r="I256" s="70"/>
      <c r="J256" s="70">
        <v>12.54</v>
      </c>
      <c r="K256" s="70"/>
      <c r="L256" s="70">
        <v>10.6</v>
      </c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72"/>
      <c r="Z256" s="51"/>
      <c r="AA256" s="10"/>
    </row>
    <row r="257" spans="1:27" s="52" customFormat="1" ht="31.5" x14ac:dyDescent="0.2">
      <c r="A257" s="5" t="s">
        <v>5</v>
      </c>
      <c r="B257" s="178" t="s">
        <v>280</v>
      </c>
      <c r="C257" s="5" t="s">
        <v>8</v>
      </c>
      <c r="D257" s="172"/>
      <c r="E257" s="173"/>
      <c r="F257" s="51"/>
      <c r="G257" s="51"/>
      <c r="H257" s="51"/>
      <c r="I257" s="51"/>
      <c r="J257" s="29"/>
      <c r="K257" s="51"/>
      <c r="L257" s="29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10"/>
    </row>
    <row r="258" spans="1:27" s="52" customFormat="1" ht="15.75" x14ac:dyDescent="0.2">
      <c r="A258" s="63">
        <v>2</v>
      </c>
      <c r="B258" s="177" t="s">
        <v>281</v>
      </c>
      <c r="C258" s="29"/>
      <c r="D258" s="172"/>
      <c r="E258" s="173"/>
      <c r="F258" s="51"/>
      <c r="G258" s="51"/>
      <c r="H258" s="51"/>
      <c r="I258" s="51"/>
      <c r="J258" s="29"/>
      <c r="K258" s="51"/>
      <c r="L258" s="29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10"/>
    </row>
    <row r="259" spans="1:27" s="52" customFormat="1" ht="31.5" x14ac:dyDescent="0.2">
      <c r="A259" s="5"/>
      <c r="B259" s="178" t="s">
        <v>282</v>
      </c>
      <c r="C259" s="5" t="s">
        <v>8</v>
      </c>
      <c r="D259" s="172"/>
      <c r="E259" s="173"/>
      <c r="F259" s="51"/>
      <c r="G259" s="51"/>
      <c r="H259" s="51"/>
      <c r="I259" s="174">
        <v>70.900000000000006</v>
      </c>
      <c r="J259" s="71">
        <v>71.7</v>
      </c>
      <c r="K259" s="174">
        <v>69.5</v>
      </c>
      <c r="L259" s="71">
        <v>70</v>
      </c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10"/>
    </row>
    <row r="260" spans="1:27" s="52" customFormat="1" ht="31.5" x14ac:dyDescent="0.2">
      <c r="A260" s="5"/>
      <c r="B260" s="178" t="s">
        <v>283</v>
      </c>
      <c r="C260" s="5" t="s">
        <v>8</v>
      </c>
      <c r="D260" s="172"/>
      <c r="E260" s="173"/>
      <c r="F260" s="51"/>
      <c r="G260" s="51"/>
      <c r="H260" s="51"/>
      <c r="I260" s="174">
        <v>10.5</v>
      </c>
      <c r="J260" s="71">
        <v>10.5</v>
      </c>
      <c r="K260" s="174">
        <v>11.6</v>
      </c>
      <c r="L260" s="71">
        <v>11</v>
      </c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10"/>
    </row>
    <row r="261" spans="1:27" s="25" customFormat="1" ht="15.75" x14ac:dyDescent="0.2">
      <c r="A261" s="92"/>
      <c r="B261" s="93" t="s">
        <v>284</v>
      </c>
      <c r="C261" s="51"/>
      <c r="D261" s="172"/>
      <c r="E261" s="173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10"/>
    </row>
    <row r="262" spans="1:27" s="25" customFormat="1" ht="15.75" x14ac:dyDescent="0.2">
      <c r="A262" s="2" t="s">
        <v>11</v>
      </c>
      <c r="B262" s="31" t="s">
        <v>285</v>
      </c>
      <c r="C262" s="29"/>
      <c r="D262" s="174"/>
      <c r="E262" s="174"/>
      <c r="F262" s="51"/>
      <c r="G262" s="51"/>
      <c r="H262" s="51"/>
      <c r="I262" s="174"/>
      <c r="J262" s="35"/>
      <c r="K262" s="174"/>
      <c r="L262" s="174"/>
      <c r="M262" s="174"/>
      <c r="N262" s="174"/>
      <c r="O262" s="174"/>
      <c r="P262" s="174"/>
      <c r="Q262" s="174"/>
      <c r="R262" s="174"/>
      <c r="S262" s="174"/>
      <c r="T262" s="174"/>
      <c r="U262" s="174"/>
      <c r="V262" s="174"/>
      <c r="W262" s="174"/>
      <c r="X262" s="174"/>
      <c r="Y262" s="174"/>
      <c r="Z262" s="174"/>
      <c r="AA262" s="10"/>
    </row>
    <row r="263" spans="1:27" s="25" customFormat="1" ht="15.75" x14ac:dyDescent="0.2">
      <c r="A263" s="91">
        <v>1</v>
      </c>
      <c r="B263" s="29" t="s">
        <v>286</v>
      </c>
      <c r="C263" s="5" t="s">
        <v>87</v>
      </c>
      <c r="D263" s="174"/>
      <c r="E263" s="174"/>
      <c r="F263" s="51"/>
      <c r="G263" s="51"/>
      <c r="H263" s="51"/>
      <c r="I263" s="174">
        <v>11</v>
      </c>
      <c r="J263" s="57">
        <v>11</v>
      </c>
      <c r="K263" s="174">
        <v>11</v>
      </c>
      <c r="L263" s="174">
        <v>11</v>
      </c>
      <c r="M263" s="174"/>
      <c r="N263" s="174"/>
      <c r="O263" s="174"/>
      <c r="P263" s="174"/>
      <c r="Q263" s="174"/>
      <c r="R263" s="174"/>
      <c r="S263" s="174"/>
      <c r="T263" s="174"/>
      <c r="U263" s="174"/>
      <c r="V263" s="174"/>
      <c r="W263" s="72">
        <f>K263/I263</f>
        <v>1</v>
      </c>
      <c r="X263" s="72">
        <f>K263/J263</f>
        <v>1</v>
      </c>
      <c r="Y263" s="72">
        <f>L263/J263</f>
        <v>1</v>
      </c>
      <c r="Z263" s="174"/>
      <c r="AA263" s="10"/>
    </row>
    <row r="264" spans="1:27" s="25" customFormat="1" ht="15.75" x14ac:dyDescent="0.2">
      <c r="A264" s="5" t="s">
        <v>5</v>
      </c>
      <c r="B264" s="29" t="s">
        <v>287</v>
      </c>
      <c r="C264" s="5" t="s">
        <v>288</v>
      </c>
      <c r="D264" s="174"/>
      <c r="E264" s="174"/>
      <c r="F264" s="51"/>
      <c r="G264" s="51"/>
      <c r="H264" s="51"/>
      <c r="I264" s="174"/>
      <c r="J264" s="35"/>
      <c r="K264" s="174"/>
      <c r="L264" s="174"/>
      <c r="M264" s="174"/>
      <c r="N264" s="174"/>
      <c r="O264" s="174"/>
      <c r="P264" s="174"/>
      <c r="Q264" s="174"/>
      <c r="R264" s="174"/>
      <c r="S264" s="174"/>
      <c r="T264" s="174"/>
      <c r="U264" s="174"/>
      <c r="V264" s="174"/>
      <c r="W264" s="174"/>
      <c r="X264" s="174"/>
      <c r="Y264" s="174"/>
      <c r="Z264" s="174"/>
      <c r="AA264" s="10"/>
    </row>
    <row r="265" spans="1:27" s="25" customFormat="1" ht="15.75" x14ac:dyDescent="0.2">
      <c r="A265" s="5" t="s">
        <v>5</v>
      </c>
      <c r="B265" s="29" t="s">
        <v>289</v>
      </c>
      <c r="C265" s="5" t="s">
        <v>288</v>
      </c>
      <c r="D265" s="174"/>
      <c r="E265" s="174"/>
      <c r="F265" s="51"/>
      <c r="G265" s="51"/>
      <c r="H265" s="51"/>
      <c r="I265" s="174"/>
      <c r="J265" s="35"/>
      <c r="K265" s="174"/>
      <c r="L265" s="174"/>
      <c r="M265" s="174"/>
      <c r="N265" s="174"/>
      <c r="O265" s="174"/>
      <c r="P265" s="174"/>
      <c r="Q265" s="174"/>
      <c r="R265" s="174"/>
      <c r="S265" s="174"/>
      <c r="T265" s="174"/>
      <c r="U265" s="174"/>
      <c r="V265" s="174"/>
      <c r="W265" s="174"/>
      <c r="X265" s="174"/>
      <c r="Y265" s="174"/>
      <c r="Z265" s="174"/>
      <c r="AA265" s="10"/>
    </row>
    <row r="266" spans="1:27" s="25" customFormat="1" ht="15.75" x14ac:dyDescent="0.2">
      <c r="A266" s="5" t="s">
        <v>5</v>
      </c>
      <c r="B266" s="29" t="s">
        <v>290</v>
      </c>
      <c r="C266" s="5" t="s">
        <v>25</v>
      </c>
      <c r="D266" s="174"/>
      <c r="E266" s="174"/>
      <c r="F266" s="51"/>
      <c r="G266" s="51"/>
      <c r="H266" s="51"/>
      <c r="I266" s="174"/>
      <c r="J266" s="35"/>
      <c r="K266" s="174"/>
      <c r="L266" s="174"/>
      <c r="M266" s="174"/>
      <c r="N266" s="174"/>
      <c r="O266" s="174"/>
      <c r="P266" s="174"/>
      <c r="Q266" s="174"/>
      <c r="R266" s="174"/>
      <c r="S266" s="174"/>
      <c r="T266" s="174"/>
      <c r="U266" s="174"/>
      <c r="V266" s="174"/>
      <c r="W266" s="174"/>
      <c r="X266" s="174"/>
      <c r="Y266" s="174"/>
      <c r="Z266" s="174"/>
      <c r="AA266" s="10"/>
    </row>
    <row r="267" spans="1:27" s="25" customFormat="1" ht="15.75" x14ac:dyDescent="0.2">
      <c r="A267" s="5" t="s">
        <v>5</v>
      </c>
      <c r="B267" s="29" t="s">
        <v>291</v>
      </c>
      <c r="C267" s="5" t="s">
        <v>25</v>
      </c>
      <c r="D267" s="174"/>
      <c r="E267" s="174"/>
      <c r="F267" s="51"/>
      <c r="G267" s="51"/>
      <c r="H267" s="51"/>
      <c r="I267" s="174">
        <v>1</v>
      </c>
      <c r="J267" s="57">
        <v>1</v>
      </c>
      <c r="K267" s="57">
        <v>1</v>
      </c>
      <c r="L267" s="57">
        <v>1</v>
      </c>
      <c r="M267" s="174"/>
      <c r="N267" s="174"/>
      <c r="O267" s="174"/>
      <c r="P267" s="174"/>
      <c r="Q267" s="174"/>
      <c r="R267" s="174"/>
      <c r="S267" s="174"/>
      <c r="T267" s="174"/>
      <c r="U267" s="174"/>
      <c r="V267" s="174"/>
      <c r="W267" s="72">
        <f>K267/I267</f>
        <v>1</v>
      </c>
      <c r="X267" s="72">
        <f>K267/J267</f>
        <v>1</v>
      </c>
      <c r="Y267" s="72">
        <f>L267/J267</f>
        <v>1</v>
      </c>
      <c r="Z267" s="174"/>
      <c r="AA267" s="10"/>
    </row>
    <row r="268" spans="1:27" s="25" customFormat="1" ht="15.75" x14ac:dyDescent="0.2">
      <c r="A268" s="5" t="s">
        <v>5</v>
      </c>
      <c r="B268" s="29" t="s">
        <v>292</v>
      </c>
      <c r="C268" s="5" t="s">
        <v>293</v>
      </c>
      <c r="D268" s="174"/>
      <c r="E268" s="174"/>
      <c r="F268" s="51"/>
      <c r="G268" s="51"/>
      <c r="H268" s="51"/>
      <c r="I268" s="174"/>
      <c r="J268" s="35"/>
      <c r="K268" s="174"/>
      <c r="L268" s="174"/>
      <c r="M268" s="174"/>
      <c r="N268" s="174"/>
      <c r="O268" s="174"/>
      <c r="P268" s="174"/>
      <c r="Q268" s="174"/>
      <c r="R268" s="174"/>
      <c r="S268" s="174"/>
      <c r="T268" s="174"/>
      <c r="U268" s="174"/>
      <c r="V268" s="174"/>
      <c r="W268" s="174"/>
      <c r="X268" s="174"/>
      <c r="Y268" s="174"/>
      <c r="Z268" s="174"/>
      <c r="AA268" s="10"/>
    </row>
    <row r="269" spans="1:27" s="25" customFormat="1" ht="15.75" x14ac:dyDescent="0.2">
      <c r="A269" s="5" t="s">
        <v>5</v>
      </c>
      <c r="B269" s="29" t="s">
        <v>294</v>
      </c>
      <c r="C269" s="5" t="s">
        <v>295</v>
      </c>
      <c r="D269" s="174"/>
      <c r="E269" s="174"/>
      <c r="F269" s="51"/>
      <c r="G269" s="51"/>
      <c r="H269" s="51"/>
      <c r="I269" s="174">
        <v>10</v>
      </c>
      <c r="J269" s="57">
        <v>10</v>
      </c>
      <c r="K269" s="57">
        <v>10</v>
      </c>
      <c r="L269" s="57">
        <v>10</v>
      </c>
      <c r="M269" s="174"/>
      <c r="N269" s="174"/>
      <c r="O269" s="174"/>
      <c r="P269" s="174"/>
      <c r="Q269" s="174"/>
      <c r="R269" s="174"/>
      <c r="S269" s="174"/>
      <c r="T269" s="174"/>
      <c r="U269" s="174"/>
      <c r="V269" s="174"/>
      <c r="W269" s="72">
        <f>K269/I269</f>
        <v>1</v>
      </c>
      <c r="X269" s="72">
        <f>K269/J269</f>
        <v>1</v>
      </c>
      <c r="Y269" s="72">
        <f>L269/J269</f>
        <v>1</v>
      </c>
      <c r="Z269" s="174"/>
      <c r="AA269" s="10"/>
    </row>
    <row r="270" spans="1:27" s="25" customFormat="1" ht="15.75" x14ac:dyDescent="0.2">
      <c r="A270" s="5" t="s">
        <v>5</v>
      </c>
      <c r="B270" s="29" t="s">
        <v>296</v>
      </c>
      <c r="C270" s="5" t="s">
        <v>8</v>
      </c>
      <c r="D270" s="174"/>
      <c r="E270" s="174"/>
      <c r="F270" s="51"/>
      <c r="G270" s="51"/>
      <c r="H270" s="51"/>
      <c r="I270" s="174">
        <v>100</v>
      </c>
      <c r="J270" s="71">
        <v>100</v>
      </c>
      <c r="K270" s="174">
        <v>100</v>
      </c>
      <c r="L270" s="174">
        <v>100</v>
      </c>
      <c r="M270" s="174"/>
      <c r="N270" s="174"/>
      <c r="O270" s="174"/>
      <c r="P270" s="174"/>
      <c r="Q270" s="174"/>
      <c r="R270" s="174"/>
      <c r="S270" s="174"/>
      <c r="T270" s="174"/>
      <c r="U270" s="174"/>
      <c r="V270" s="174"/>
      <c r="W270" s="72">
        <f>K270/I270</f>
        <v>1</v>
      </c>
      <c r="X270" s="72">
        <f>K270/J270</f>
        <v>1</v>
      </c>
      <c r="Y270" s="72">
        <f>L270/J270</f>
        <v>1</v>
      </c>
      <c r="Z270" s="174"/>
      <c r="AA270" s="10"/>
    </row>
    <row r="271" spans="1:27" s="25" customFormat="1" ht="15.75" x14ac:dyDescent="0.2">
      <c r="A271" s="91">
        <v>2</v>
      </c>
      <c r="B271" s="29" t="s">
        <v>297</v>
      </c>
      <c r="C271" s="5" t="s">
        <v>87</v>
      </c>
      <c r="D271" s="174"/>
      <c r="E271" s="174"/>
      <c r="F271" s="51"/>
      <c r="G271" s="51"/>
      <c r="H271" s="51"/>
      <c r="I271" s="174">
        <v>0</v>
      </c>
      <c r="J271" s="35"/>
      <c r="K271" s="174"/>
      <c r="L271" s="174"/>
      <c r="M271" s="174"/>
      <c r="N271" s="174"/>
      <c r="O271" s="174"/>
      <c r="P271" s="174"/>
      <c r="Q271" s="174"/>
      <c r="R271" s="174"/>
      <c r="S271" s="174"/>
      <c r="T271" s="174"/>
      <c r="U271" s="174"/>
      <c r="V271" s="174"/>
      <c r="W271" s="174"/>
      <c r="X271" s="174"/>
      <c r="Y271" s="174"/>
      <c r="Z271" s="174"/>
      <c r="AA271" s="10"/>
    </row>
    <row r="272" spans="1:27" s="25" customFormat="1" ht="15.75" x14ac:dyDescent="0.2">
      <c r="A272" s="91">
        <v>3</v>
      </c>
      <c r="B272" s="29" t="s">
        <v>298</v>
      </c>
      <c r="C272" s="5" t="s">
        <v>299</v>
      </c>
      <c r="D272" s="174"/>
      <c r="E272" s="174"/>
      <c r="F272" s="51"/>
      <c r="G272" s="51"/>
      <c r="H272" s="51"/>
      <c r="I272" s="174">
        <v>120</v>
      </c>
      <c r="J272" s="57">
        <v>120</v>
      </c>
      <c r="K272" s="174">
        <v>120</v>
      </c>
      <c r="L272" s="174">
        <v>120</v>
      </c>
      <c r="M272" s="174"/>
      <c r="N272" s="174"/>
      <c r="O272" s="174"/>
      <c r="P272" s="174"/>
      <c r="Q272" s="174"/>
      <c r="R272" s="174"/>
      <c r="S272" s="174"/>
      <c r="T272" s="174"/>
      <c r="U272" s="174"/>
      <c r="V272" s="174"/>
      <c r="W272" s="72">
        <f>K272/I272</f>
        <v>1</v>
      </c>
      <c r="X272" s="72">
        <f>K272/J272</f>
        <v>1</v>
      </c>
      <c r="Y272" s="72">
        <f>L272/J272</f>
        <v>1</v>
      </c>
      <c r="Z272" s="174"/>
      <c r="AA272" s="10"/>
    </row>
    <row r="273" spans="1:27" s="25" customFormat="1" ht="15.75" x14ac:dyDescent="0.2">
      <c r="A273" s="5" t="s">
        <v>5</v>
      </c>
      <c r="B273" s="29" t="s">
        <v>300</v>
      </c>
      <c r="C273" s="5" t="s">
        <v>299</v>
      </c>
      <c r="D273" s="174"/>
      <c r="E273" s="174"/>
      <c r="F273" s="51"/>
      <c r="G273" s="51"/>
      <c r="H273" s="51"/>
      <c r="I273" s="174"/>
      <c r="J273" s="35"/>
      <c r="K273" s="174"/>
      <c r="L273" s="174"/>
      <c r="M273" s="174"/>
      <c r="N273" s="174"/>
      <c r="O273" s="174"/>
      <c r="P273" s="174"/>
      <c r="Q273" s="174"/>
      <c r="R273" s="174"/>
      <c r="S273" s="174"/>
      <c r="T273" s="174"/>
      <c r="U273" s="174"/>
      <c r="V273" s="174"/>
      <c r="W273" s="174"/>
      <c r="X273" s="174"/>
      <c r="Y273" s="174"/>
      <c r="Z273" s="174"/>
      <c r="AA273" s="10"/>
    </row>
    <row r="274" spans="1:27" s="25" customFormat="1" ht="15.75" x14ac:dyDescent="0.2">
      <c r="A274" s="5" t="s">
        <v>5</v>
      </c>
      <c r="B274" s="29" t="s">
        <v>301</v>
      </c>
      <c r="C274" s="5" t="s">
        <v>299</v>
      </c>
      <c r="D274" s="174"/>
      <c r="E274" s="174"/>
      <c r="F274" s="51"/>
      <c r="G274" s="51"/>
      <c r="H274" s="51"/>
      <c r="I274" s="174">
        <v>120</v>
      </c>
      <c r="J274" s="57">
        <v>120</v>
      </c>
      <c r="K274" s="57">
        <v>120</v>
      </c>
      <c r="L274" s="57">
        <v>120</v>
      </c>
      <c r="M274" s="174"/>
      <c r="N274" s="174"/>
      <c r="O274" s="174"/>
      <c r="P274" s="174"/>
      <c r="Q274" s="174"/>
      <c r="R274" s="174"/>
      <c r="S274" s="174"/>
      <c r="T274" s="174"/>
      <c r="U274" s="174"/>
      <c r="V274" s="174"/>
      <c r="W274" s="72">
        <f>K274/I274</f>
        <v>1</v>
      </c>
      <c r="X274" s="72">
        <f>K274/J274</f>
        <v>1</v>
      </c>
      <c r="Y274" s="72">
        <f>L274/J274</f>
        <v>1</v>
      </c>
      <c r="Z274" s="174"/>
      <c r="AA274" s="10"/>
    </row>
    <row r="275" spans="1:27" s="25" customFormat="1" ht="31.5" x14ac:dyDescent="0.2">
      <c r="A275" s="5"/>
      <c r="B275" s="29" t="s">
        <v>302</v>
      </c>
      <c r="C275" s="5" t="s">
        <v>299</v>
      </c>
      <c r="D275" s="174"/>
      <c r="E275" s="174"/>
      <c r="F275" s="51"/>
      <c r="G275" s="51"/>
      <c r="H275" s="51"/>
      <c r="I275" s="174">
        <v>120</v>
      </c>
      <c r="J275" s="57">
        <v>120</v>
      </c>
      <c r="K275" s="57">
        <v>120</v>
      </c>
      <c r="L275" s="57">
        <v>120</v>
      </c>
      <c r="M275" s="174"/>
      <c r="N275" s="174"/>
      <c r="O275" s="174"/>
      <c r="P275" s="174"/>
      <c r="Q275" s="174"/>
      <c r="R275" s="174"/>
      <c r="S275" s="174"/>
      <c r="T275" s="174"/>
      <c r="U275" s="174"/>
      <c r="V275" s="174"/>
      <c r="W275" s="72">
        <f>K275/I275</f>
        <v>1</v>
      </c>
      <c r="X275" s="72">
        <f>K275/J275</f>
        <v>1</v>
      </c>
      <c r="Y275" s="72">
        <f>L275/J275</f>
        <v>1</v>
      </c>
      <c r="Z275" s="174"/>
      <c r="AA275" s="10"/>
    </row>
    <row r="276" spans="1:27" s="25" customFormat="1" ht="15.75" x14ac:dyDescent="0.2">
      <c r="A276" s="5"/>
      <c r="B276" s="29" t="s">
        <v>303</v>
      </c>
      <c r="C276" s="5" t="s">
        <v>299</v>
      </c>
      <c r="D276" s="174"/>
      <c r="E276" s="174"/>
      <c r="F276" s="51"/>
      <c r="G276" s="51"/>
      <c r="H276" s="51"/>
      <c r="I276" s="174"/>
      <c r="J276" s="35"/>
      <c r="K276" s="174"/>
      <c r="L276" s="174"/>
      <c r="M276" s="174"/>
      <c r="N276" s="174"/>
      <c r="O276" s="174"/>
      <c r="P276" s="174"/>
      <c r="Q276" s="174"/>
      <c r="R276" s="174"/>
      <c r="S276" s="174"/>
      <c r="T276" s="174"/>
      <c r="U276" s="174"/>
      <c r="V276" s="174"/>
      <c r="W276" s="174"/>
      <c r="X276" s="174"/>
      <c r="Y276" s="174"/>
      <c r="Z276" s="174"/>
      <c r="AA276" s="10"/>
    </row>
    <row r="277" spans="1:27" s="25" customFormat="1" ht="31.5" x14ac:dyDescent="0.2">
      <c r="A277" s="91">
        <v>4</v>
      </c>
      <c r="B277" s="29" t="s">
        <v>304</v>
      </c>
      <c r="C277" s="5" t="s">
        <v>299</v>
      </c>
      <c r="D277" s="174"/>
      <c r="E277" s="174"/>
      <c r="F277" s="51"/>
      <c r="G277" s="51"/>
      <c r="H277" s="51"/>
      <c r="I277" s="174">
        <v>19.75</v>
      </c>
      <c r="J277" s="76">
        <v>19.36</v>
      </c>
      <c r="K277" s="174">
        <v>19.48</v>
      </c>
      <c r="L277" s="174">
        <v>19.48</v>
      </c>
      <c r="M277" s="174"/>
      <c r="N277" s="174"/>
      <c r="O277" s="174"/>
      <c r="P277" s="174"/>
      <c r="Q277" s="174"/>
      <c r="R277" s="174"/>
      <c r="S277" s="174"/>
      <c r="T277" s="174"/>
      <c r="U277" s="174"/>
      <c r="V277" s="174"/>
      <c r="W277" s="174"/>
      <c r="X277" s="174"/>
      <c r="Y277" s="174"/>
      <c r="Z277" s="174"/>
      <c r="AA277" s="10"/>
    </row>
    <row r="278" spans="1:27" s="25" customFormat="1" ht="15.75" x14ac:dyDescent="0.2">
      <c r="A278" s="2" t="s">
        <v>61</v>
      </c>
      <c r="B278" s="31" t="s">
        <v>305</v>
      </c>
      <c r="C278" s="29"/>
      <c r="D278" s="174"/>
      <c r="E278" s="174"/>
      <c r="F278" s="51"/>
      <c r="G278" s="51"/>
      <c r="H278" s="51"/>
      <c r="I278" s="174"/>
      <c r="J278" s="35"/>
      <c r="K278" s="174"/>
      <c r="L278" s="174"/>
      <c r="M278" s="174"/>
      <c r="N278" s="174"/>
      <c r="O278" s="174"/>
      <c r="P278" s="174"/>
      <c r="Q278" s="174"/>
      <c r="R278" s="174"/>
      <c r="S278" s="174"/>
      <c r="T278" s="174"/>
      <c r="U278" s="174"/>
      <c r="V278" s="174"/>
      <c r="W278" s="174"/>
      <c r="X278" s="174"/>
      <c r="Y278" s="174"/>
      <c r="Z278" s="174"/>
      <c r="AA278" s="10"/>
    </row>
    <row r="279" spans="1:27" s="25" customFormat="1" ht="15.75" x14ac:dyDescent="0.2">
      <c r="A279" s="91">
        <v>1</v>
      </c>
      <c r="B279" s="29" t="s">
        <v>306</v>
      </c>
      <c r="C279" s="5" t="s">
        <v>212</v>
      </c>
      <c r="D279" s="174"/>
      <c r="E279" s="174"/>
      <c r="F279" s="51"/>
      <c r="G279" s="51"/>
      <c r="H279" s="51"/>
      <c r="I279" s="174">
        <v>245</v>
      </c>
      <c r="J279" s="57">
        <v>250</v>
      </c>
      <c r="K279" s="174">
        <v>244</v>
      </c>
      <c r="L279" s="174">
        <v>244</v>
      </c>
      <c r="M279" s="174"/>
      <c r="N279" s="174"/>
      <c r="O279" s="174"/>
      <c r="P279" s="174"/>
      <c r="Q279" s="174"/>
      <c r="R279" s="174"/>
      <c r="S279" s="174"/>
      <c r="T279" s="174"/>
      <c r="U279" s="174"/>
      <c r="V279" s="174"/>
      <c r="W279" s="72">
        <f>K279/I279</f>
        <v>0.99591836734693873</v>
      </c>
      <c r="X279" s="72">
        <f>K279/J279</f>
        <v>0.97599999999999998</v>
      </c>
      <c r="Y279" s="72">
        <f>L279/J279</f>
        <v>0.97599999999999998</v>
      </c>
      <c r="Z279" s="174"/>
      <c r="AA279" s="10"/>
    </row>
    <row r="280" spans="1:27" s="25" customFormat="1" ht="15.75" x14ac:dyDescent="0.2">
      <c r="A280" s="5"/>
      <c r="B280" s="29" t="s">
        <v>237</v>
      </c>
      <c r="C280" s="29"/>
      <c r="D280" s="174"/>
      <c r="E280" s="174"/>
      <c r="F280" s="51"/>
      <c r="G280" s="51"/>
      <c r="H280" s="51"/>
      <c r="I280" s="174"/>
      <c r="J280" s="35"/>
      <c r="K280" s="174"/>
      <c r="L280" s="174"/>
      <c r="M280" s="174"/>
      <c r="N280" s="174"/>
      <c r="O280" s="174"/>
      <c r="P280" s="174"/>
      <c r="Q280" s="174"/>
      <c r="R280" s="174"/>
      <c r="S280" s="174"/>
      <c r="T280" s="174"/>
      <c r="U280" s="174"/>
      <c r="V280" s="174"/>
      <c r="W280" s="174"/>
      <c r="X280" s="174"/>
      <c r="Y280" s="174"/>
      <c r="Z280" s="174"/>
      <c r="AA280" s="10"/>
    </row>
    <row r="281" spans="1:27" s="25" customFormat="1" ht="15.75" x14ac:dyDescent="0.2">
      <c r="A281" s="114">
        <v>1.1000000000000001</v>
      </c>
      <c r="B281" s="29" t="s">
        <v>307</v>
      </c>
      <c r="C281" s="5" t="s">
        <v>212</v>
      </c>
      <c r="D281" s="174"/>
      <c r="E281" s="174"/>
      <c r="F281" s="51"/>
      <c r="G281" s="51"/>
      <c r="H281" s="51"/>
      <c r="I281" s="174">
        <v>42</v>
      </c>
      <c r="J281" s="57">
        <v>47</v>
      </c>
      <c r="K281" s="174">
        <v>45</v>
      </c>
      <c r="L281" s="174">
        <v>45</v>
      </c>
      <c r="M281" s="174"/>
      <c r="N281" s="174"/>
      <c r="O281" s="174"/>
      <c r="P281" s="174"/>
      <c r="Q281" s="174"/>
      <c r="R281" s="174"/>
      <c r="S281" s="174"/>
      <c r="T281" s="174"/>
      <c r="U281" s="174"/>
      <c r="V281" s="174"/>
      <c r="W281" s="72">
        <f>K281/I281</f>
        <v>1.0714285714285714</v>
      </c>
      <c r="X281" s="72">
        <f>K281/J281</f>
        <v>0.95744680851063835</v>
      </c>
      <c r="Y281" s="72">
        <f>L281/J281</f>
        <v>0.95744680851063835</v>
      </c>
      <c r="Z281" s="174"/>
      <c r="AA281" s="10"/>
    </row>
    <row r="282" spans="1:27" s="25" customFormat="1" ht="15.75" x14ac:dyDescent="0.2">
      <c r="A282" s="5"/>
      <c r="B282" s="29" t="s">
        <v>308</v>
      </c>
      <c r="C282" s="5" t="s">
        <v>309</v>
      </c>
      <c r="D282" s="174"/>
      <c r="E282" s="174"/>
      <c r="F282" s="51"/>
      <c r="G282" s="51"/>
      <c r="H282" s="51"/>
      <c r="I282" s="174">
        <v>6.91</v>
      </c>
      <c r="J282" s="71">
        <v>7.58</v>
      </c>
      <c r="K282" s="174">
        <v>7.3</v>
      </c>
      <c r="L282" s="174">
        <v>7.3</v>
      </c>
      <c r="M282" s="174"/>
      <c r="N282" s="174"/>
      <c r="O282" s="174"/>
      <c r="P282" s="174"/>
      <c r="Q282" s="174"/>
      <c r="R282" s="174"/>
      <c r="S282" s="174"/>
      <c r="T282" s="174"/>
      <c r="U282" s="174"/>
      <c r="V282" s="174"/>
      <c r="W282" s="174"/>
      <c r="X282" s="174"/>
      <c r="Y282" s="174"/>
      <c r="Z282" s="174"/>
      <c r="AA282" s="10"/>
    </row>
    <row r="283" spans="1:27" s="25" customFormat="1" ht="15.75" x14ac:dyDescent="0.2">
      <c r="A283" s="114">
        <v>1.2</v>
      </c>
      <c r="B283" s="29" t="s">
        <v>310</v>
      </c>
      <c r="C283" s="5" t="s">
        <v>212</v>
      </c>
      <c r="D283" s="174"/>
      <c r="E283" s="174"/>
      <c r="F283" s="51"/>
      <c r="G283" s="51"/>
      <c r="H283" s="51"/>
      <c r="I283" s="174">
        <v>6</v>
      </c>
      <c r="J283" s="57">
        <v>6</v>
      </c>
      <c r="K283" s="57">
        <v>6</v>
      </c>
      <c r="L283" s="57">
        <v>6</v>
      </c>
      <c r="M283" s="174"/>
      <c r="N283" s="174"/>
      <c r="O283" s="174"/>
      <c r="P283" s="174"/>
      <c r="Q283" s="174"/>
      <c r="R283" s="174"/>
      <c r="S283" s="174"/>
      <c r="T283" s="174"/>
      <c r="U283" s="174"/>
      <c r="V283" s="174"/>
      <c r="W283" s="72">
        <f>K283/I283</f>
        <v>1</v>
      </c>
      <c r="X283" s="72">
        <f>K283/J283</f>
        <v>1</v>
      </c>
      <c r="Y283" s="72">
        <f>L283/J283</f>
        <v>1</v>
      </c>
      <c r="Z283" s="174"/>
      <c r="AA283" s="10"/>
    </row>
    <row r="284" spans="1:27" s="25" customFormat="1" ht="15.75" x14ac:dyDescent="0.2">
      <c r="A284" s="5"/>
      <c r="B284" s="29" t="s">
        <v>311</v>
      </c>
      <c r="C284" s="5" t="s">
        <v>312</v>
      </c>
      <c r="D284" s="174"/>
      <c r="E284" s="174"/>
      <c r="F284" s="51"/>
      <c r="G284" s="51"/>
      <c r="H284" s="51"/>
      <c r="I284" s="174">
        <v>0.99</v>
      </c>
      <c r="J284" s="76">
        <v>1</v>
      </c>
      <c r="K284" s="76">
        <v>0.97</v>
      </c>
      <c r="L284" s="76">
        <v>0.97</v>
      </c>
      <c r="M284" s="76">
        <v>0.97</v>
      </c>
      <c r="N284" s="76">
        <v>0.97</v>
      </c>
      <c r="O284" s="76">
        <v>0.97</v>
      </c>
      <c r="P284" s="76">
        <v>0.97</v>
      </c>
      <c r="Q284" s="76">
        <v>0.97</v>
      </c>
      <c r="R284" s="76">
        <v>0.97</v>
      </c>
      <c r="S284" s="76">
        <v>0.97</v>
      </c>
      <c r="T284" s="76">
        <v>0.97</v>
      </c>
      <c r="U284" s="76">
        <v>0.97</v>
      </c>
      <c r="V284" s="76">
        <v>0.97</v>
      </c>
      <c r="W284" s="174"/>
      <c r="X284" s="174"/>
      <c r="Y284" s="174"/>
      <c r="Z284" s="174"/>
      <c r="AA284" s="10"/>
    </row>
    <row r="285" spans="1:27" s="25" customFormat="1" ht="31.5" x14ac:dyDescent="0.2">
      <c r="A285" s="91">
        <v>2</v>
      </c>
      <c r="B285" s="29" t="s">
        <v>313</v>
      </c>
      <c r="C285" s="5" t="s">
        <v>8</v>
      </c>
      <c r="D285" s="174"/>
      <c r="E285" s="174"/>
      <c r="F285" s="51"/>
      <c r="G285" s="51"/>
      <c r="H285" s="51"/>
      <c r="I285" s="174">
        <v>50</v>
      </c>
      <c r="J285" s="71">
        <v>50</v>
      </c>
      <c r="K285" s="71">
        <v>60</v>
      </c>
      <c r="L285" s="71">
        <v>60</v>
      </c>
      <c r="M285" s="174"/>
      <c r="N285" s="174"/>
      <c r="O285" s="174"/>
      <c r="P285" s="174"/>
      <c r="Q285" s="174"/>
      <c r="R285" s="174"/>
      <c r="S285" s="174"/>
      <c r="T285" s="174"/>
      <c r="U285" s="174"/>
      <c r="V285" s="174"/>
      <c r="W285" s="174"/>
      <c r="X285" s="174"/>
      <c r="Y285" s="174"/>
      <c r="Z285" s="174"/>
      <c r="AA285" s="10"/>
    </row>
    <row r="286" spans="1:27" s="25" customFormat="1" ht="31.5" x14ac:dyDescent="0.2">
      <c r="A286" s="91">
        <v>3</v>
      </c>
      <c r="B286" s="29" t="s">
        <v>314</v>
      </c>
      <c r="C286" s="5" t="s">
        <v>8</v>
      </c>
      <c r="D286" s="174"/>
      <c r="E286" s="174"/>
      <c r="F286" s="51"/>
      <c r="G286" s="51"/>
      <c r="H286" s="51"/>
      <c r="I286" s="174">
        <v>98.92</v>
      </c>
      <c r="J286" s="71">
        <v>100</v>
      </c>
      <c r="K286" s="76">
        <v>98.92</v>
      </c>
      <c r="L286" s="76">
        <v>98.92</v>
      </c>
      <c r="M286" s="174"/>
      <c r="N286" s="174"/>
      <c r="O286" s="174"/>
      <c r="P286" s="174"/>
      <c r="Q286" s="174"/>
      <c r="R286" s="174"/>
      <c r="S286" s="174"/>
      <c r="T286" s="174"/>
      <c r="U286" s="174"/>
      <c r="V286" s="174"/>
      <c r="W286" s="174"/>
      <c r="X286" s="174"/>
      <c r="Y286" s="174"/>
      <c r="Z286" s="174"/>
      <c r="AA286" s="10"/>
    </row>
    <row r="287" spans="1:27" s="25" customFormat="1" ht="15.75" x14ac:dyDescent="0.2">
      <c r="A287" s="5"/>
      <c r="B287" s="53" t="s">
        <v>315</v>
      </c>
      <c r="C287" s="29"/>
      <c r="D287" s="269"/>
      <c r="E287" s="269"/>
      <c r="F287" s="51"/>
      <c r="G287" s="51"/>
      <c r="H287" s="51"/>
      <c r="I287" s="174"/>
      <c r="J287" s="89">
        <v>93</v>
      </c>
      <c r="K287" s="174"/>
      <c r="L287" s="174"/>
      <c r="M287" s="174"/>
      <c r="N287" s="174"/>
      <c r="O287" s="174"/>
      <c r="P287" s="174"/>
      <c r="Q287" s="174"/>
      <c r="R287" s="174"/>
      <c r="S287" s="174"/>
      <c r="T287" s="174"/>
      <c r="U287" s="174"/>
      <c r="V287" s="174"/>
      <c r="W287" s="174"/>
      <c r="X287" s="174"/>
      <c r="Y287" s="174"/>
      <c r="Z287" s="174"/>
      <c r="AA287" s="10"/>
    </row>
    <row r="288" spans="1:27" ht="31.5" x14ac:dyDescent="0.2">
      <c r="A288" s="5"/>
      <c r="B288" s="29" t="s">
        <v>316</v>
      </c>
      <c r="C288" s="29"/>
      <c r="D288" s="51"/>
      <c r="E288" s="51"/>
      <c r="F288" s="51"/>
      <c r="G288" s="51"/>
      <c r="H288" s="51"/>
      <c r="I288" s="174"/>
      <c r="J288" s="89">
        <v>93</v>
      </c>
      <c r="K288" s="174"/>
      <c r="L288" s="174"/>
      <c r="M288" s="174"/>
      <c r="N288" s="174"/>
      <c r="O288" s="174"/>
      <c r="P288" s="174"/>
      <c r="Q288" s="174"/>
      <c r="R288" s="174"/>
      <c r="S288" s="174"/>
      <c r="T288" s="174"/>
      <c r="U288" s="174"/>
      <c r="V288" s="174"/>
      <c r="W288" s="174"/>
      <c r="X288" s="174"/>
      <c r="Y288" s="174"/>
      <c r="Z288" s="174"/>
      <c r="AA288" s="9"/>
    </row>
    <row r="289" spans="1:27" ht="15.75" x14ac:dyDescent="0.2">
      <c r="A289" s="2" t="s">
        <v>68</v>
      </c>
      <c r="B289" s="31" t="s">
        <v>317</v>
      </c>
      <c r="C289" s="29"/>
      <c r="D289" s="51"/>
      <c r="E289" s="51"/>
      <c r="F289" s="51"/>
      <c r="G289" s="51"/>
      <c r="H289" s="51"/>
      <c r="I289" s="174"/>
      <c r="J289" s="35"/>
      <c r="K289" s="174"/>
      <c r="L289" s="174"/>
      <c r="M289" s="174"/>
      <c r="N289" s="174"/>
      <c r="O289" s="174"/>
      <c r="P289" s="174"/>
      <c r="Q289" s="174"/>
      <c r="R289" s="174"/>
      <c r="S289" s="174"/>
      <c r="T289" s="174"/>
      <c r="U289" s="174"/>
      <c r="V289" s="174"/>
      <c r="W289" s="174"/>
      <c r="X289" s="174"/>
      <c r="Y289" s="174"/>
      <c r="Z289" s="174"/>
      <c r="AA289" s="9"/>
    </row>
    <row r="290" spans="1:27" ht="15.75" x14ac:dyDescent="0.2">
      <c r="A290" s="91">
        <v>1</v>
      </c>
      <c r="B290" s="29" t="s">
        <v>318</v>
      </c>
      <c r="C290" s="5" t="s">
        <v>113</v>
      </c>
      <c r="D290" s="51"/>
      <c r="E290" s="51"/>
      <c r="F290" s="51"/>
      <c r="G290" s="51"/>
      <c r="H290" s="51"/>
      <c r="I290" s="174">
        <v>10</v>
      </c>
      <c r="J290" s="57">
        <v>10</v>
      </c>
      <c r="K290" s="174">
        <v>10</v>
      </c>
      <c r="L290" s="174">
        <v>10</v>
      </c>
      <c r="M290" s="174"/>
      <c r="N290" s="174"/>
      <c r="O290" s="174"/>
      <c r="P290" s="174"/>
      <c r="Q290" s="174"/>
      <c r="R290" s="174"/>
      <c r="S290" s="174"/>
      <c r="T290" s="174"/>
      <c r="U290" s="174"/>
      <c r="V290" s="174"/>
      <c r="W290" s="72">
        <f>K290/I290</f>
        <v>1</v>
      </c>
      <c r="X290" s="72">
        <f>K290/J290</f>
        <v>1</v>
      </c>
      <c r="Y290" s="72">
        <f>L290/J290</f>
        <v>1</v>
      </c>
      <c r="Z290" s="174"/>
      <c r="AA290" s="9"/>
    </row>
    <row r="291" spans="1:27" ht="15.75" x14ac:dyDescent="0.2">
      <c r="A291" s="5"/>
      <c r="B291" s="29" t="s">
        <v>319</v>
      </c>
      <c r="C291" s="5" t="s">
        <v>113</v>
      </c>
      <c r="D291" s="51"/>
      <c r="E291" s="51"/>
      <c r="F291" s="51"/>
      <c r="G291" s="51"/>
      <c r="H291" s="51"/>
      <c r="I291" s="174"/>
      <c r="J291" s="35"/>
      <c r="K291" s="174"/>
      <c r="L291" s="174"/>
      <c r="M291" s="174"/>
      <c r="N291" s="174"/>
      <c r="O291" s="174"/>
      <c r="P291" s="174"/>
      <c r="Q291" s="174"/>
      <c r="R291" s="174"/>
      <c r="S291" s="174"/>
      <c r="T291" s="174"/>
      <c r="U291" s="174"/>
      <c r="V291" s="174"/>
      <c r="W291" s="174"/>
      <c r="X291" s="174"/>
      <c r="Y291" s="174"/>
      <c r="Z291" s="174"/>
      <c r="AA291" s="9"/>
    </row>
    <row r="292" spans="1:27" ht="15.75" x14ac:dyDescent="0.2">
      <c r="A292" s="5"/>
      <c r="B292" s="29" t="s">
        <v>320</v>
      </c>
      <c r="C292" s="5" t="s">
        <v>8</v>
      </c>
      <c r="D292" s="51"/>
      <c r="E292" s="51"/>
      <c r="F292" s="51"/>
      <c r="G292" s="51"/>
      <c r="H292" s="51"/>
      <c r="I292" s="174">
        <v>100</v>
      </c>
      <c r="J292" s="71">
        <v>100</v>
      </c>
      <c r="K292" s="71">
        <v>100</v>
      </c>
      <c r="L292" s="71">
        <v>100</v>
      </c>
      <c r="M292" s="174"/>
      <c r="N292" s="174"/>
      <c r="O292" s="174"/>
      <c r="P292" s="174"/>
      <c r="Q292" s="174"/>
      <c r="R292" s="174"/>
      <c r="S292" s="174"/>
      <c r="T292" s="174"/>
      <c r="U292" s="174"/>
      <c r="V292" s="174"/>
      <c r="W292" s="174"/>
      <c r="X292" s="174"/>
      <c r="Y292" s="174"/>
      <c r="Z292" s="174"/>
      <c r="AA292" s="9"/>
    </row>
    <row r="293" spans="1:27" ht="31.5" x14ac:dyDescent="0.2">
      <c r="A293" s="91">
        <v>2</v>
      </c>
      <c r="B293" s="29" t="s">
        <v>321</v>
      </c>
      <c r="C293" s="5" t="s">
        <v>278</v>
      </c>
      <c r="D293" s="51"/>
      <c r="E293" s="51"/>
      <c r="F293" s="51"/>
      <c r="G293" s="51"/>
      <c r="H293" s="51"/>
      <c r="I293" s="174">
        <v>14.1</v>
      </c>
      <c r="J293" s="76">
        <v>24.2</v>
      </c>
      <c r="K293" s="174">
        <v>22.8</v>
      </c>
      <c r="L293" s="174">
        <v>24.2</v>
      </c>
      <c r="M293" s="174"/>
      <c r="N293" s="174"/>
      <c r="O293" s="174"/>
      <c r="P293" s="174"/>
      <c r="Q293" s="174"/>
      <c r="R293" s="174"/>
      <c r="S293" s="174"/>
      <c r="T293" s="174"/>
      <c r="U293" s="174"/>
      <c r="V293" s="174"/>
      <c r="W293" s="174"/>
      <c r="X293" s="174"/>
      <c r="Y293" s="174"/>
      <c r="Z293" s="174"/>
      <c r="AA293" s="9"/>
    </row>
    <row r="294" spans="1:27" ht="31.5" x14ac:dyDescent="0.2">
      <c r="A294" s="91">
        <v>3</v>
      </c>
      <c r="B294" s="29" t="s">
        <v>322</v>
      </c>
      <c r="C294" s="5" t="s">
        <v>278</v>
      </c>
      <c r="D294" s="51"/>
      <c r="E294" s="51"/>
      <c r="F294" s="51"/>
      <c r="G294" s="51"/>
      <c r="H294" s="51"/>
      <c r="I294" s="174">
        <v>19.739999999999998</v>
      </c>
      <c r="J294" s="76">
        <v>47.27</v>
      </c>
      <c r="K294" s="174">
        <v>33.33</v>
      </c>
      <c r="L294" s="174">
        <v>40</v>
      </c>
      <c r="M294" s="174"/>
      <c r="N294" s="174"/>
      <c r="O294" s="174"/>
      <c r="P294" s="174"/>
      <c r="Q294" s="174"/>
      <c r="R294" s="174"/>
      <c r="S294" s="174"/>
      <c r="T294" s="174"/>
      <c r="U294" s="174"/>
      <c r="V294" s="174"/>
      <c r="W294" s="174"/>
      <c r="X294" s="174"/>
      <c r="Y294" s="174"/>
      <c r="Z294" s="174"/>
      <c r="AA294" s="9"/>
    </row>
    <row r="295" spans="1:27" ht="31.5" x14ac:dyDescent="0.2">
      <c r="A295" s="91">
        <v>4</v>
      </c>
      <c r="B295" s="29" t="s">
        <v>323</v>
      </c>
      <c r="C295" s="5" t="s">
        <v>8</v>
      </c>
      <c r="D295" s="51"/>
      <c r="E295" s="51"/>
      <c r="F295" s="51"/>
      <c r="G295" s="51"/>
      <c r="H295" s="51"/>
      <c r="I295" s="174">
        <v>18.28</v>
      </c>
      <c r="J295" s="76">
        <v>17.399999999999999</v>
      </c>
      <c r="K295" s="76">
        <v>17.02</v>
      </c>
      <c r="L295" s="76">
        <v>17.02</v>
      </c>
      <c r="M295" s="174"/>
      <c r="N295" s="174"/>
      <c r="O295" s="174"/>
      <c r="P295" s="174"/>
      <c r="Q295" s="174"/>
      <c r="R295" s="174"/>
      <c r="S295" s="174"/>
      <c r="T295" s="174"/>
      <c r="U295" s="174"/>
      <c r="V295" s="174"/>
      <c r="W295" s="174"/>
      <c r="X295" s="174"/>
      <c r="Y295" s="174"/>
      <c r="Z295" s="174"/>
      <c r="AA295" s="9"/>
    </row>
    <row r="296" spans="1:27" ht="31.5" x14ac:dyDescent="0.2">
      <c r="A296" s="5"/>
      <c r="B296" s="29" t="s">
        <v>324</v>
      </c>
      <c r="C296" s="5" t="s">
        <v>8</v>
      </c>
      <c r="D296" s="51"/>
      <c r="E296" s="51"/>
      <c r="F296" s="51"/>
      <c r="G296" s="51"/>
      <c r="H296" s="51"/>
      <c r="I296" s="174">
        <v>24.38</v>
      </c>
      <c r="J296" s="76">
        <v>23.3</v>
      </c>
      <c r="K296" s="76">
        <v>23.13</v>
      </c>
      <c r="L296" s="76">
        <v>23.13</v>
      </c>
      <c r="M296" s="174"/>
      <c r="N296" s="174"/>
      <c r="O296" s="174"/>
      <c r="P296" s="174"/>
      <c r="Q296" s="174"/>
      <c r="R296" s="174"/>
      <c r="S296" s="174"/>
      <c r="T296" s="174"/>
      <c r="U296" s="174"/>
      <c r="V296" s="174"/>
      <c r="W296" s="174"/>
      <c r="X296" s="174"/>
      <c r="Y296" s="174"/>
      <c r="Z296" s="174"/>
      <c r="AA296" s="9"/>
    </row>
    <row r="297" spans="1:27" ht="31.5" x14ac:dyDescent="0.2">
      <c r="A297" s="91">
        <v>5</v>
      </c>
      <c r="B297" s="29" t="s">
        <v>325</v>
      </c>
      <c r="C297" s="5" t="s">
        <v>326</v>
      </c>
      <c r="D297" s="51"/>
      <c r="E297" s="51"/>
      <c r="F297" s="51"/>
      <c r="G297" s="51"/>
      <c r="H297" s="51"/>
      <c r="I297" s="174"/>
      <c r="J297" s="35"/>
      <c r="K297" s="174"/>
      <c r="L297" s="174"/>
      <c r="M297" s="174"/>
      <c r="N297" s="174"/>
      <c r="O297" s="174"/>
      <c r="P297" s="174"/>
      <c r="Q297" s="174"/>
      <c r="R297" s="174"/>
      <c r="S297" s="174"/>
      <c r="T297" s="174"/>
      <c r="U297" s="174"/>
      <c r="V297" s="174"/>
      <c r="W297" s="174"/>
      <c r="X297" s="174"/>
      <c r="Y297" s="174"/>
      <c r="Z297" s="174"/>
      <c r="AA297" s="9"/>
    </row>
    <row r="298" spans="1:27" ht="31.5" x14ac:dyDescent="0.2">
      <c r="A298" s="91">
        <v>6</v>
      </c>
      <c r="B298" s="29" t="s">
        <v>327</v>
      </c>
      <c r="C298" s="5" t="s">
        <v>8</v>
      </c>
      <c r="D298" s="51"/>
      <c r="E298" s="51"/>
      <c r="F298" s="51"/>
      <c r="G298" s="51"/>
      <c r="H298" s="51"/>
      <c r="I298" s="174">
        <v>79.06</v>
      </c>
      <c r="J298" s="76">
        <v>96.08</v>
      </c>
      <c r="K298" s="174">
        <v>58.5</v>
      </c>
      <c r="L298" s="174">
        <v>62</v>
      </c>
      <c r="M298" s="174"/>
      <c r="N298" s="174"/>
      <c r="O298" s="174"/>
      <c r="P298" s="174"/>
      <c r="Q298" s="174"/>
      <c r="R298" s="174"/>
      <c r="S298" s="174"/>
      <c r="T298" s="174"/>
      <c r="U298" s="174"/>
      <c r="V298" s="174"/>
      <c r="W298" s="174"/>
      <c r="X298" s="174"/>
      <c r="Y298" s="174"/>
      <c r="Z298" s="174"/>
      <c r="AA298" s="9"/>
    </row>
    <row r="299" spans="1:27" ht="31.5" x14ac:dyDescent="0.2">
      <c r="A299" s="91">
        <v>7</v>
      </c>
      <c r="B299" s="29" t="s">
        <v>328</v>
      </c>
      <c r="C299" s="5" t="s">
        <v>8</v>
      </c>
      <c r="D299" s="51"/>
      <c r="E299" s="51"/>
      <c r="F299" s="51"/>
      <c r="G299" s="51"/>
      <c r="H299" s="51"/>
      <c r="I299" s="174">
        <v>77</v>
      </c>
      <c r="J299" s="76">
        <v>80</v>
      </c>
      <c r="K299" s="174">
        <v>82.1</v>
      </c>
      <c r="L299" s="174">
        <v>82.1</v>
      </c>
      <c r="M299" s="174"/>
      <c r="N299" s="174"/>
      <c r="O299" s="174"/>
      <c r="P299" s="174"/>
      <c r="Q299" s="174"/>
      <c r="R299" s="174"/>
      <c r="S299" s="174"/>
      <c r="T299" s="174"/>
      <c r="U299" s="174"/>
      <c r="V299" s="174"/>
      <c r="W299" s="174"/>
      <c r="X299" s="174"/>
      <c r="Y299" s="174"/>
      <c r="Z299" s="174"/>
      <c r="AA299" s="9"/>
    </row>
    <row r="300" spans="1:27" ht="31.5" x14ac:dyDescent="0.2">
      <c r="A300" s="91">
        <v>8</v>
      </c>
      <c r="B300" s="29" t="s">
        <v>329</v>
      </c>
      <c r="C300" s="5" t="s">
        <v>8</v>
      </c>
      <c r="D300" s="51"/>
      <c r="E300" s="51"/>
      <c r="F300" s="51"/>
      <c r="G300" s="51"/>
      <c r="H300" s="51"/>
      <c r="I300" s="174">
        <v>86</v>
      </c>
      <c r="J300" s="76">
        <v>81.8</v>
      </c>
      <c r="K300" s="174">
        <v>90.3</v>
      </c>
      <c r="L300" s="174">
        <v>85</v>
      </c>
      <c r="M300" s="174"/>
      <c r="N300" s="174"/>
      <c r="O300" s="174"/>
      <c r="P300" s="174"/>
      <c r="Q300" s="174"/>
      <c r="R300" s="174"/>
      <c r="S300" s="174"/>
      <c r="T300" s="174"/>
      <c r="U300" s="174"/>
      <c r="V300" s="174"/>
      <c r="W300" s="174"/>
      <c r="X300" s="174"/>
      <c r="Y300" s="174"/>
      <c r="Z300" s="174"/>
      <c r="AA300" s="9"/>
    </row>
    <row r="301" spans="1:27" ht="15.75" x14ac:dyDescent="0.2">
      <c r="A301" s="91">
        <v>9</v>
      </c>
      <c r="B301" s="29" t="s">
        <v>330</v>
      </c>
      <c r="C301" s="29"/>
      <c r="D301" s="51"/>
      <c r="E301" s="51"/>
      <c r="F301" s="51"/>
      <c r="G301" s="51"/>
      <c r="H301" s="51"/>
      <c r="I301" s="174"/>
      <c r="J301" s="35"/>
      <c r="K301" s="174"/>
      <c r="L301" s="174"/>
      <c r="M301" s="174"/>
      <c r="N301" s="174"/>
      <c r="O301" s="174"/>
      <c r="P301" s="174"/>
      <c r="Q301" s="174"/>
      <c r="R301" s="174"/>
      <c r="S301" s="174"/>
      <c r="T301" s="174"/>
      <c r="U301" s="174"/>
      <c r="V301" s="174"/>
      <c r="W301" s="174"/>
      <c r="X301" s="174"/>
      <c r="Y301" s="174"/>
      <c r="Z301" s="174"/>
      <c r="AA301" s="9"/>
    </row>
    <row r="302" spans="1:27" ht="15.75" x14ac:dyDescent="0.2">
      <c r="A302" s="5"/>
      <c r="B302" s="29" t="s">
        <v>331</v>
      </c>
      <c r="C302" s="5" t="s">
        <v>278</v>
      </c>
      <c r="D302" s="51"/>
      <c r="E302" s="51"/>
      <c r="F302" s="51"/>
      <c r="G302" s="51"/>
      <c r="H302" s="51"/>
      <c r="I302" s="174"/>
      <c r="J302" s="76">
        <v>0.69</v>
      </c>
      <c r="K302" s="174"/>
      <c r="L302" s="174">
        <v>0.69</v>
      </c>
      <c r="M302" s="174"/>
      <c r="N302" s="174"/>
      <c r="O302" s="174"/>
      <c r="P302" s="174"/>
      <c r="Q302" s="174"/>
      <c r="R302" s="174"/>
      <c r="S302" s="174"/>
      <c r="T302" s="174"/>
      <c r="U302" s="174"/>
      <c r="V302" s="174"/>
      <c r="W302" s="174"/>
      <c r="X302" s="174"/>
      <c r="Y302" s="174"/>
      <c r="Z302" s="174"/>
      <c r="AA302" s="9"/>
    </row>
    <row r="303" spans="1:27" ht="15.75" x14ac:dyDescent="0.2">
      <c r="A303" s="5"/>
      <c r="B303" s="29" t="s">
        <v>332</v>
      </c>
      <c r="C303" s="5" t="s">
        <v>326</v>
      </c>
      <c r="D303" s="51"/>
      <c r="E303" s="51"/>
      <c r="F303" s="51"/>
      <c r="G303" s="51"/>
      <c r="H303" s="51"/>
      <c r="I303" s="174">
        <v>6.6</v>
      </c>
      <c r="J303" s="76">
        <v>14.52</v>
      </c>
      <c r="K303" s="174">
        <v>4.9000000000000004</v>
      </c>
      <c r="L303" s="76">
        <v>14.5</v>
      </c>
      <c r="M303" s="174"/>
      <c r="N303" s="174"/>
      <c r="O303" s="174"/>
      <c r="P303" s="174"/>
      <c r="Q303" s="174"/>
      <c r="R303" s="174"/>
      <c r="S303" s="174"/>
      <c r="T303" s="174"/>
      <c r="U303" s="174"/>
      <c r="V303" s="174"/>
      <c r="W303" s="174"/>
      <c r="X303" s="174"/>
      <c r="Y303" s="174"/>
      <c r="Z303" s="174"/>
      <c r="AA303" s="9"/>
    </row>
    <row r="304" spans="1:27" ht="15.75" x14ac:dyDescent="0.2">
      <c r="A304" s="5"/>
      <c r="B304" s="29" t="s">
        <v>333</v>
      </c>
      <c r="C304" s="5" t="s">
        <v>8</v>
      </c>
      <c r="D304" s="51"/>
      <c r="E304" s="51"/>
      <c r="F304" s="51"/>
      <c r="G304" s="51"/>
      <c r="H304" s="51"/>
      <c r="I304" s="174">
        <v>0.36</v>
      </c>
      <c r="J304" s="76">
        <v>0.46</v>
      </c>
      <c r="K304" s="174">
        <v>0.36</v>
      </c>
      <c r="L304" s="174">
        <v>0.4</v>
      </c>
      <c r="M304" s="174"/>
      <c r="N304" s="174"/>
      <c r="O304" s="174"/>
      <c r="P304" s="174"/>
      <c r="Q304" s="174"/>
      <c r="R304" s="174"/>
      <c r="S304" s="174"/>
      <c r="T304" s="174"/>
      <c r="U304" s="174"/>
      <c r="V304" s="174"/>
      <c r="W304" s="174"/>
      <c r="X304" s="174"/>
      <c r="Y304" s="174"/>
      <c r="Z304" s="174"/>
      <c r="AA304" s="9"/>
    </row>
    <row r="305" spans="1:27" ht="15.75" x14ac:dyDescent="0.2">
      <c r="A305" s="91">
        <v>10</v>
      </c>
      <c r="B305" s="29" t="s">
        <v>334</v>
      </c>
      <c r="C305" s="5" t="s">
        <v>8</v>
      </c>
      <c r="D305" s="51"/>
      <c r="E305" s="51"/>
      <c r="F305" s="51"/>
      <c r="G305" s="51"/>
      <c r="H305" s="51"/>
      <c r="I305" s="174">
        <v>44</v>
      </c>
      <c r="J305" s="76">
        <v>91.9</v>
      </c>
      <c r="K305" s="174">
        <v>52.9</v>
      </c>
      <c r="L305" s="174">
        <v>52.9</v>
      </c>
      <c r="M305" s="174"/>
      <c r="N305" s="174"/>
      <c r="O305" s="174"/>
      <c r="P305" s="174"/>
      <c r="Q305" s="174"/>
      <c r="R305" s="174"/>
      <c r="S305" s="174"/>
      <c r="T305" s="174"/>
      <c r="U305" s="174"/>
      <c r="V305" s="174"/>
      <c r="W305" s="174"/>
      <c r="X305" s="174"/>
      <c r="Y305" s="174"/>
      <c r="Z305" s="174"/>
      <c r="AA305" s="9"/>
    </row>
    <row r="306" spans="1:27" ht="31.5" x14ac:dyDescent="0.2">
      <c r="A306" s="91">
        <v>11</v>
      </c>
      <c r="B306" s="29" t="s">
        <v>335</v>
      </c>
      <c r="C306" s="5" t="s">
        <v>8</v>
      </c>
      <c r="D306" s="51"/>
      <c r="E306" s="51"/>
      <c r="F306" s="51"/>
      <c r="G306" s="51"/>
      <c r="H306" s="51"/>
      <c r="I306" s="174"/>
      <c r="J306" s="76">
        <v>50</v>
      </c>
      <c r="K306" s="174">
        <v>50</v>
      </c>
      <c r="L306" s="174">
        <v>50</v>
      </c>
      <c r="M306" s="174"/>
      <c r="N306" s="174"/>
      <c r="O306" s="174"/>
      <c r="P306" s="174"/>
      <c r="Q306" s="174"/>
      <c r="R306" s="174"/>
      <c r="S306" s="174"/>
      <c r="T306" s="174"/>
      <c r="U306" s="174"/>
      <c r="V306" s="174"/>
      <c r="W306" s="174"/>
      <c r="X306" s="174"/>
      <c r="Y306" s="174"/>
      <c r="Z306" s="174"/>
      <c r="AA306" s="9"/>
    </row>
    <row r="307" spans="1:27" ht="15.75" x14ac:dyDescent="0.2">
      <c r="A307" s="91">
        <v>12</v>
      </c>
      <c r="B307" s="29" t="s">
        <v>336</v>
      </c>
      <c r="C307" s="5" t="s">
        <v>8</v>
      </c>
      <c r="D307" s="51"/>
      <c r="E307" s="51"/>
      <c r="F307" s="51"/>
      <c r="G307" s="51"/>
      <c r="H307" s="51"/>
      <c r="I307" s="76">
        <v>90</v>
      </c>
      <c r="J307" s="76">
        <v>90</v>
      </c>
      <c r="K307" s="76">
        <v>90</v>
      </c>
      <c r="L307" s="76">
        <v>90</v>
      </c>
      <c r="M307" s="174"/>
      <c r="N307" s="174"/>
      <c r="O307" s="174"/>
      <c r="P307" s="174"/>
      <c r="Q307" s="174"/>
      <c r="R307" s="174"/>
      <c r="S307" s="174"/>
      <c r="T307" s="174"/>
      <c r="U307" s="174"/>
      <c r="V307" s="174"/>
      <c r="W307" s="174"/>
      <c r="X307" s="174"/>
      <c r="Y307" s="174"/>
      <c r="Z307" s="174"/>
      <c r="AA307" s="9"/>
    </row>
    <row r="308" spans="1:27" ht="18" customHeight="1" x14ac:dyDescent="0.2">
      <c r="A308" s="115"/>
      <c r="B308" s="93" t="s">
        <v>337</v>
      </c>
      <c r="C308" s="120"/>
      <c r="D308" s="120"/>
      <c r="E308" s="120"/>
      <c r="F308" s="120"/>
      <c r="G308" s="120"/>
      <c r="H308" s="120"/>
      <c r="I308" s="201"/>
      <c r="J308" s="201"/>
      <c r="K308" s="201"/>
      <c r="L308" s="201"/>
      <c r="M308" s="201"/>
      <c r="N308" s="201"/>
      <c r="O308" s="201"/>
      <c r="P308" s="201"/>
      <c r="Q308" s="201"/>
      <c r="R308" s="201"/>
      <c r="S308" s="201"/>
      <c r="T308" s="201"/>
      <c r="U308" s="201"/>
      <c r="V308" s="201"/>
      <c r="W308" s="201"/>
      <c r="X308" s="201"/>
      <c r="Y308" s="201"/>
      <c r="Z308" s="201"/>
      <c r="AA308" s="9" t="s">
        <v>400</v>
      </c>
    </row>
    <row r="309" spans="1:27" s="25" customFormat="1" ht="15.75" x14ac:dyDescent="0.2">
      <c r="A309" s="2" t="s">
        <v>11</v>
      </c>
      <c r="B309" s="31" t="s">
        <v>338</v>
      </c>
      <c r="C309" s="310" t="s">
        <v>339</v>
      </c>
      <c r="D309" s="311"/>
      <c r="E309" s="51"/>
      <c r="F309" s="51"/>
      <c r="G309" s="51"/>
      <c r="H309" s="51"/>
      <c r="I309" s="100">
        <f>SUM(I310,I313,I321)</f>
        <v>651</v>
      </c>
      <c r="J309" s="77">
        <v>640</v>
      </c>
      <c r="K309" s="202">
        <f>K310+K313+K321</f>
        <v>654</v>
      </c>
      <c r="L309" s="203">
        <f>L310+L313+L321</f>
        <v>651</v>
      </c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68">
        <f>K309/I309</f>
        <v>1.0046082949308757</v>
      </c>
      <c r="X309" s="68">
        <f>K309/J309</f>
        <v>1.0218750000000001</v>
      </c>
      <c r="Y309" s="68">
        <f>L309/J309</f>
        <v>1.0171874999999999</v>
      </c>
      <c r="Z309" s="174"/>
      <c r="AA309" s="10"/>
    </row>
    <row r="310" spans="1:27" s="25" customFormat="1" ht="15.75" x14ac:dyDescent="0.2">
      <c r="A310" s="63">
        <v>1</v>
      </c>
      <c r="B310" s="31" t="s">
        <v>340</v>
      </c>
      <c r="C310" s="310" t="s">
        <v>339</v>
      </c>
      <c r="D310" s="311"/>
      <c r="E310" s="51"/>
      <c r="F310" s="51"/>
      <c r="G310" s="51"/>
      <c r="H310" s="51"/>
      <c r="I310" s="116">
        <v>185</v>
      </c>
      <c r="J310" s="77">
        <v>180</v>
      </c>
      <c r="K310" s="202">
        <f>K311+K312</f>
        <v>180</v>
      </c>
      <c r="L310" s="204">
        <v>180</v>
      </c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68">
        <f>K310/I310</f>
        <v>0.97297297297297303</v>
      </c>
      <c r="X310" s="68">
        <f>K310/J310</f>
        <v>1</v>
      </c>
      <c r="Y310" s="68">
        <f>L310/J310</f>
        <v>1</v>
      </c>
      <c r="Z310" s="174"/>
      <c r="AA310" s="10"/>
    </row>
    <row r="311" spans="1:27" s="25" customFormat="1" ht="15.75" x14ac:dyDescent="0.2">
      <c r="A311" s="5"/>
      <c r="B311" s="29" t="s">
        <v>341</v>
      </c>
      <c r="C311" s="322" t="s">
        <v>339</v>
      </c>
      <c r="D311" s="323"/>
      <c r="E311" s="51"/>
      <c r="F311" s="51"/>
      <c r="G311" s="51"/>
      <c r="H311" s="51"/>
      <c r="I311" s="117">
        <v>26</v>
      </c>
      <c r="J311" s="57">
        <v>23</v>
      </c>
      <c r="K311" s="121">
        <v>25</v>
      </c>
      <c r="L311" s="205">
        <v>23</v>
      </c>
      <c r="M311" s="174"/>
      <c r="N311" s="174"/>
      <c r="O311" s="174"/>
      <c r="P311" s="174"/>
      <c r="Q311" s="174"/>
      <c r="R311" s="174"/>
      <c r="S311" s="174"/>
      <c r="T311" s="174"/>
      <c r="U311" s="174"/>
      <c r="V311" s="174"/>
      <c r="W311" s="72">
        <f>K311/I311</f>
        <v>0.96153846153846156</v>
      </c>
      <c r="X311" s="72">
        <f>K311/J311</f>
        <v>1.0869565217391304</v>
      </c>
      <c r="Y311" s="72">
        <f>L311/J311</f>
        <v>1</v>
      </c>
      <c r="Z311" s="174"/>
      <c r="AA311" s="10"/>
    </row>
    <row r="312" spans="1:27" s="25" customFormat="1" ht="15.75" x14ac:dyDescent="0.2">
      <c r="A312" s="5"/>
      <c r="B312" s="53" t="s">
        <v>342</v>
      </c>
      <c r="C312" s="324" t="s">
        <v>339</v>
      </c>
      <c r="D312" s="325"/>
      <c r="E312" s="51"/>
      <c r="F312" s="51"/>
      <c r="G312" s="51"/>
      <c r="H312" s="51"/>
      <c r="I312" s="118">
        <v>159</v>
      </c>
      <c r="J312" s="57">
        <v>157</v>
      </c>
      <c r="K312" s="121">
        <v>155</v>
      </c>
      <c r="L312" s="205">
        <v>157</v>
      </c>
      <c r="M312" s="174"/>
      <c r="N312" s="174"/>
      <c r="O312" s="174"/>
      <c r="P312" s="174"/>
      <c r="Q312" s="174"/>
      <c r="R312" s="174"/>
      <c r="S312" s="174"/>
      <c r="T312" s="174"/>
      <c r="U312" s="174"/>
      <c r="V312" s="174"/>
      <c r="W312" s="72">
        <f>K312/I312</f>
        <v>0.97484276729559749</v>
      </c>
      <c r="X312" s="72">
        <f>K312/J312</f>
        <v>0.98726114649681529</v>
      </c>
      <c r="Y312" s="72">
        <f>L312/J312</f>
        <v>1</v>
      </c>
      <c r="Z312" s="174"/>
      <c r="AA312" s="10"/>
    </row>
    <row r="313" spans="1:27" s="25" customFormat="1" ht="15.75" x14ac:dyDescent="0.2">
      <c r="A313" s="63">
        <v>2</v>
      </c>
      <c r="B313" s="31" t="s">
        <v>343</v>
      </c>
      <c r="C313" s="310" t="s">
        <v>339</v>
      </c>
      <c r="D313" s="311"/>
      <c r="E313" s="51"/>
      <c r="F313" s="51"/>
      <c r="G313" s="51"/>
      <c r="H313" s="51"/>
      <c r="I313" s="119">
        <f>SUM(I315,I317,I319)</f>
        <v>444</v>
      </c>
      <c r="J313" s="77">
        <v>436</v>
      </c>
      <c r="K313" s="202">
        <f>SUM(K315,K317,K319)</f>
        <v>439</v>
      </c>
      <c r="L313" s="204">
        <v>436</v>
      </c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68">
        <f>K313/I313</f>
        <v>0.98873873873873874</v>
      </c>
      <c r="X313" s="68">
        <f>K313/J313</f>
        <v>1.0068807339449541</v>
      </c>
      <c r="Y313" s="68">
        <f>L313/J313</f>
        <v>1</v>
      </c>
      <c r="Z313" s="174"/>
      <c r="AA313" s="10"/>
    </row>
    <row r="314" spans="1:27" s="25" customFormat="1" ht="15.75" x14ac:dyDescent="0.2">
      <c r="A314" s="5"/>
      <c r="B314" s="29" t="s">
        <v>344</v>
      </c>
      <c r="C314" s="322"/>
      <c r="D314" s="323"/>
      <c r="E314" s="51"/>
      <c r="F314" s="51"/>
      <c r="G314" s="51"/>
      <c r="H314" s="51"/>
      <c r="I314" s="117"/>
      <c r="J314" s="29"/>
      <c r="K314" s="121"/>
      <c r="L314" s="206"/>
      <c r="M314" s="174"/>
      <c r="N314" s="174"/>
      <c r="O314" s="174"/>
      <c r="P314" s="174"/>
      <c r="Q314" s="174"/>
      <c r="R314" s="174"/>
      <c r="S314" s="174"/>
      <c r="T314" s="174"/>
      <c r="U314" s="174"/>
      <c r="V314" s="174"/>
      <c r="W314" s="174"/>
      <c r="X314" s="174"/>
      <c r="Y314" s="174"/>
      <c r="Z314" s="174"/>
      <c r="AA314" s="10"/>
    </row>
    <row r="315" spans="1:27" s="25" customFormat="1" ht="15.75" x14ac:dyDescent="0.2">
      <c r="A315" s="5"/>
      <c r="B315" s="29" t="s">
        <v>345</v>
      </c>
      <c r="C315" s="322" t="s">
        <v>339</v>
      </c>
      <c r="D315" s="323"/>
      <c r="E315" s="51"/>
      <c r="F315" s="51"/>
      <c r="G315" s="51"/>
      <c r="H315" s="51"/>
      <c r="I315" s="117">
        <v>280</v>
      </c>
      <c r="J315" s="57">
        <v>262</v>
      </c>
      <c r="K315" s="121">
        <v>274</v>
      </c>
      <c r="L315" s="205">
        <v>262</v>
      </c>
      <c r="M315" s="174"/>
      <c r="N315" s="174"/>
      <c r="O315" s="174"/>
      <c r="P315" s="174"/>
      <c r="Q315" s="174"/>
      <c r="R315" s="174"/>
      <c r="S315" s="174"/>
      <c r="T315" s="174"/>
      <c r="U315" s="174"/>
      <c r="V315" s="174"/>
      <c r="W315" s="72">
        <f>K315/I315</f>
        <v>0.97857142857142854</v>
      </c>
      <c r="X315" s="72">
        <f>K315/J315</f>
        <v>1.0458015267175573</v>
      </c>
      <c r="Y315" s="72">
        <f>L315/J315</f>
        <v>1</v>
      </c>
      <c r="Z315" s="174"/>
      <c r="AA315" s="10"/>
    </row>
    <row r="316" spans="1:27" s="25" customFormat="1" ht="31.5" x14ac:dyDescent="0.2">
      <c r="A316" s="5"/>
      <c r="B316" s="29" t="s">
        <v>557</v>
      </c>
      <c r="C316" s="324" t="s">
        <v>339</v>
      </c>
      <c r="D316" s="325"/>
      <c r="E316" s="51"/>
      <c r="F316" s="51"/>
      <c r="G316" s="51"/>
      <c r="H316" s="51"/>
      <c r="I316" s="207">
        <v>17</v>
      </c>
      <c r="J316" s="207">
        <v>17</v>
      </c>
      <c r="K316" s="121">
        <v>17</v>
      </c>
      <c r="L316" s="208">
        <v>17</v>
      </c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209">
        <f>K316/I316</f>
        <v>1</v>
      </c>
      <c r="X316" s="209">
        <f>K316/J316</f>
        <v>1</v>
      </c>
      <c r="Y316" s="209">
        <f>L316/J316</f>
        <v>1</v>
      </c>
      <c r="Z316" s="51"/>
      <c r="AA316" s="10"/>
    </row>
    <row r="317" spans="1:27" s="25" customFormat="1" ht="15.75" x14ac:dyDescent="0.2">
      <c r="A317" s="5"/>
      <c r="B317" s="29" t="s">
        <v>346</v>
      </c>
      <c r="C317" s="322" t="s">
        <v>339</v>
      </c>
      <c r="D317" s="323"/>
      <c r="E317" s="51"/>
      <c r="F317" s="51"/>
      <c r="G317" s="51"/>
      <c r="H317" s="51"/>
      <c r="I317" s="117">
        <v>133</v>
      </c>
      <c r="J317" s="57">
        <v>143</v>
      </c>
      <c r="K317" s="121">
        <v>134</v>
      </c>
      <c r="L317" s="205">
        <v>143</v>
      </c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72">
        <f>K317/I317</f>
        <v>1.0075187969924813</v>
      </c>
      <c r="X317" s="72">
        <f>K317/J317</f>
        <v>0.93706293706293708</v>
      </c>
      <c r="Y317" s="72">
        <f>L317/J317</f>
        <v>1</v>
      </c>
      <c r="Z317" s="51"/>
      <c r="AA317" s="10"/>
    </row>
    <row r="318" spans="1:27" s="25" customFormat="1" ht="47.25" x14ac:dyDescent="0.2">
      <c r="A318" s="5"/>
      <c r="B318" s="29" t="s">
        <v>558</v>
      </c>
      <c r="C318" s="324" t="s">
        <v>339</v>
      </c>
      <c r="D318" s="325"/>
      <c r="E318" s="51"/>
      <c r="F318" s="51"/>
      <c r="G318" s="51"/>
      <c r="H318" s="51"/>
      <c r="I318" s="117">
        <v>0</v>
      </c>
      <c r="J318" s="29"/>
      <c r="K318" s="121">
        <v>0</v>
      </c>
      <c r="L318" s="206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10"/>
    </row>
    <row r="319" spans="1:27" s="25" customFormat="1" ht="15.75" x14ac:dyDescent="0.2">
      <c r="A319" s="5"/>
      <c r="B319" s="29" t="s">
        <v>347</v>
      </c>
      <c r="C319" s="322" t="s">
        <v>339</v>
      </c>
      <c r="D319" s="323"/>
      <c r="E319" s="51"/>
      <c r="F319" s="51"/>
      <c r="G319" s="51"/>
      <c r="H319" s="51"/>
      <c r="I319" s="117">
        <v>31</v>
      </c>
      <c r="J319" s="57">
        <v>31</v>
      </c>
      <c r="K319" s="121">
        <v>31</v>
      </c>
      <c r="L319" s="205">
        <v>31</v>
      </c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72">
        <f t="shared" ref="W319:W329" si="44">K319/I319</f>
        <v>1</v>
      </c>
      <c r="X319" s="72">
        <f t="shared" ref="X319:X329" si="45">K319/J319</f>
        <v>1</v>
      </c>
      <c r="Y319" s="72">
        <f t="shared" ref="Y319:Y329" si="46">L319/J319</f>
        <v>1</v>
      </c>
      <c r="Z319" s="51"/>
      <c r="AA319" s="10"/>
    </row>
    <row r="320" spans="1:27" s="25" customFormat="1" ht="31.5" x14ac:dyDescent="0.2">
      <c r="A320" s="5"/>
      <c r="B320" s="29" t="s">
        <v>559</v>
      </c>
      <c r="C320" s="324" t="s">
        <v>339</v>
      </c>
      <c r="D320" s="325"/>
      <c r="E320" s="51"/>
      <c r="F320" s="51"/>
      <c r="G320" s="51"/>
      <c r="H320" s="51"/>
      <c r="I320" s="207">
        <v>8</v>
      </c>
      <c r="J320" s="207">
        <v>8</v>
      </c>
      <c r="K320" s="121">
        <v>8</v>
      </c>
      <c r="L320" s="208">
        <v>9</v>
      </c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209">
        <f t="shared" si="44"/>
        <v>1</v>
      </c>
      <c r="X320" s="209">
        <f t="shared" si="45"/>
        <v>1</v>
      </c>
      <c r="Y320" s="209">
        <f t="shared" si="46"/>
        <v>1.125</v>
      </c>
      <c r="Z320" s="51"/>
      <c r="AA320" s="10"/>
    </row>
    <row r="321" spans="1:27" s="25" customFormat="1" ht="15.75" x14ac:dyDescent="0.2">
      <c r="A321" s="63">
        <v>3</v>
      </c>
      <c r="B321" s="31" t="s">
        <v>348</v>
      </c>
      <c r="C321" s="310" t="s">
        <v>339</v>
      </c>
      <c r="D321" s="311"/>
      <c r="E321" s="51"/>
      <c r="F321" s="51"/>
      <c r="G321" s="51"/>
      <c r="H321" s="51"/>
      <c r="I321" s="119">
        <v>22</v>
      </c>
      <c r="J321" s="77">
        <v>24</v>
      </c>
      <c r="K321" s="202">
        <v>35</v>
      </c>
      <c r="L321" s="204">
        <f>L322+L323</f>
        <v>35</v>
      </c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68">
        <f t="shared" si="44"/>
        <v>1.5909090909090908</v>
      </c>
      <c r="X321" s="68">
        <f t="shared" si="45"/>
        <v>1.4583333333333333</v>
      </c>
      <c r="Y321" s="68">
        <f t="shared" si="46"/>
        <v>1.4583333333333333</v>
      </c>
      <c r="Z321" s="51"/>
      <c r="AA321" s="10"/>
    </row>
    <row r="322" spans="1:27" s="25" customFormat="1" ht="15.75" x14ac:dyDescent="0.2">
      <c r="A322" s="5"/>
      <c r="B322" s="29" t="s">
        <v>349</v>
      </c>
      <c r="C322" s="322" t="s">
        <v>339</v>
      </c>
      <c r="D322" s="323"/>
      <c r="E322" s="51"/>
      <c r="F322" s="51"/>
      <c r="G322" s="51"/>
      <c r="H322" s="51"/>
      <c r="I322" s="117">
        <v>4</v>
      </c>
      <c r="J322" s="57">
        <v>3</v>
      </c>
      <c r="K322" s="121">
        <v>3</v>
      </c>
      <c r="L322" s="205">
        <v>3</v>
      </c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72">
        <f t="shared" si="44"/>
        <v>0.75</v>
      </c>
      <c r="X322" s="72">
        <f t="shared" si="45"/>
        <v>1</v>
      </c>
      <c r="Y322" s="72">
        <f t="shared" si="46"/>
        <v>1</v>
      </c>
      <c r="Z322" s="51"/>
      <c r="AA322" s="10"/>
    </row>
    <row r="323" spans="1:27" s="25" customFormat="1" ht="31.5" x14ac:dyDescent="0.2">
      <c r="A323" s="5"/>
      <c r="B323" s="29" t="s">
        <v>550</v>
      </c>
      <c r="C323" s="322" t="s">
        <v>339</v>
      </c>
      <c r="D323" s="323"/>
      <c r="E323" s="51"/>
      <c r="F323" s="51"/>
      <c r="G323" s="51"/>
      <c r="H323" s="51"/>
      <c r="I323" s="117">
        <v>18</v>
      </c>
      <c r="J323" s="57">
        <v>21</v>
      </c>
      <c r="K323" s="121">
        <v>32</v>
      </c>
      <c r="L323" s="205">
        <v>32</v>
      </c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72">
        <f t="shared" si="44"/>
        <v>1.7777777777777777</v>
      </c>
      <c r="X323" s="72">
        <f t="shared" si="45"/>
        <v>1.5238095238095237</v>
      </c>
      <c r="Y323" s="72">
        <f t="shared" si="46"/>
        <v>1.5238095238095237</v>
      </c>
      <c r="Z323" s="51"/>
      <c r="AA323" s="10"/>
    </row>
    <row r="324" spans="1:27" s="25" customFormat="1" ht="15.75" x14ac:dyDescent="0.2">
      <c r="A324" s="2" t="s">
        <v>61</v>
      </c>
      <c r="B324" s="31" t="s">
        <v>350</v>
      </c>
      <c r="C324" s="310" t="s">
        <v>351</v>
      </c>
      <c r="D324" s="311"/>
      <c r="E324" s="51"/>
      <c r="F324" s="51"/>
      <c r="G324" s="51"/>
      <c r="H324" s="51"/>
      <c r="I324" s="210">
        <f>SUM(I334,I328,I325)</f>
        <v>18478</v>
      </c>
      <c r="J324" s="65">
        <v>18602</v>
      </c>
      <c r="K324" s="65">
        <f>SUM(K325,K328,K334)</f>
        <v>18315</v>
      </c>
      <c r="L324" s="211">
        <v>18602</v>
      </c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68">
        <f t="shared" si="44"/>
        <v>0.9911786989933975</v>
      </c>
      <c r="X324" s="68">
        <f t="shared" si="45"/>
        <v>0.98457155144608111</v>
      </c>
      <c r="Y324" s="68">
        <f t="shared" si="46"/>
        <v>1</v>
      </c>
      <c r="Z324" s="51"/>
      <c r="AA324" s="10"/>
    </row>
    <row r="325" spans="1:27" s="25" customFormat="1" ht="15.75" x14ac:dyDescent="0.2">
      <c r="A325" s="63">
        <v>1</v>
      </c>
      <c r="B325" s="31" t="s">
        <v>340</v>
      </c>
      <c r="C325" s="310" t="s">
        <v>351</v>
      </c>
      <c r="D325" s="311"/>
      <c r="E325" s="51"/>
      <c r="F325" s="51"/>
      <c r="G325" s="51"/>
      <c r="H325" s="51"/>
      <c r="I325" s="119">
        <v>4545</v>
      </c>
      <c r="J325" s="65">
        <v>4339</v>
      </c>
      <c r="K325" s="202">
        <f>K326+K327</f>
        <v>4465</v>
      </c>
      <c r="L325" s="211">
        <v>4339</v>
      </c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68">
        <f t="shared" si="44"/>
        <v>0.98239823982398244</v>
      </c>
      <c r="X325" s="68">
        <f t="shared" si="45"/>
        <v>1.0290389490666052</v>
      </c>
      <c r="Y325" s="68">
        <f t="shared" si="46"/>
        <v>1</v>
      </c>
      <c r="Z325" s="51"/>
      <c r="AA325" s="10"/>
    </row>
    <row r="326" spans="1:27" s="25" customFormat="1" ht="15.75" x14ac:dyDescent="0.2">
      <c r="A326" s="5"/>
      <c r="B326" s="53" t="s">
        <v>352</v>
      </c>
      <c r="C326" s="324" t="s">
        <v>351</v>
      </c>
      <c r="D326" s="325"/>
      <c r="E326" s="51"/>
      <c r="F326" s="51"/>
      <c r="G326" s="51"/>
      <c r="H326" s="51"/>
      <c r="I326" s="117">
        <v>771</v>
      </c>
      <c r="J326" s="212">
        <v>3583</v>
      </c>
      <c r="K326" s="212">
        <v>3664</v>
      </c>
      <c r="L326" s="213">
        <v>3583</v>
      </c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209">
        <f t="shared" si="44"/>
        <v>4.7522697795071336</v>
      </c>
      <c r="X326" s="209">
        <f t="shared" si="45"/>
        <v>1.0226067541166619</v>
      </c>
      <c r="Y326" s="209">
        <f t="shared" si="46"/>
        <v>1</v>
      </c>
      <c r="Z326" s="51"/>
      <c r="AA326" s="10"/>
    </row>
    <row r="327" spans="1:27" s="25" customFormat="1" ht="15.75" x14ac:dyDescent="0.2">
      <c r="A327" s="5"/>
      <c r="B327" s="53" t="s">
        <v>353</v>
      </c>
      <c r="C327" s="324" t="s">
        <v>354</v>
      </c>
      <c r="D327" s="325"/>
      <c r="E327" s="51"/>
      <c r="F327" s="51"/>
      <c r="G327" s="51"/>
      <c r="H327" s="51"/>
      <c r="I327" s="117">
        <v>3774</v>
      </c>
      <c r="J327" s="207">
        <v>756</v>
      </c>
      <c r="K327" s="121">
        <v>801</v>
      </c>
      <c r="L327" s="208">
        <v>756</v>
      </c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209">
        <f t="shared" si="44"/>
        <v>0.21224165341812401</v>
      </c>
      <c r="X327" s="209">
        <f t="shared" si="45"/>
        <v>1.0595238095238095</v>
      </c>
      <c r="Y327" s="209">
        <f t="shared" si="46"/>
        <v>1</v>
      </c>
      <c r="Z327" s="51"/>
      <c r="AA327" s="10"/>
    </row>
    <row r="328" spans="1:27" s="25" customFormat="1" ht="15.75" x14ac:dyDescent="0.2">
      <c r="A328" s="63">
        <v>2</v>
      </c>
      <c r="B328" s="31" t="s">
        <v>343</v>
      </c>
      <c r="C328" s="310" t="s">
        <v>351</v>
      </c>
      <c r="D328" s="311"/>
      <c r="E328" s="51"/>
      <c r="F328" s="51"/>
      <c r="G328" s="51"/>
      <c r="H328" s="51"/>
      <c r="I328" s="65">
        <f>SUM(I331,I332,I333)</f>
        <v>13829</v>
      </c>
      <c r="J328" s="65">
        <v>14153</v>
      </c>
      <c r="K328" s="65">
        <f>SUM(K331,K332,K333)</f>
        <v>13762</v>
      </c>
      <c r="L328" s="65">
        <v>14153</v>
      </c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68">
        <f t="shared" si="44"/>
        <v>0.99515510882927183</v>
      </c>
      <c r="X328" s="68">
        <f t="shared" si="45"/>
        <v>0.9723733484066982</v>
      </c>
      <c r="Y328" s="68">
        <f t="shared" si="46"/>
        <v>1</v>
      </c>
      <c r="Z328" s="51"/>
      <c r="AA328" s="10"/>
    </row>
    <row r="329" spans="1:27" s="25" customFormat="1" ht="31.5" x14ac:dyDescent="0.2">
      <c r="A329" s="5"/>
      <c r="B329" s="29" t="s">
        <v>355</v>
      </c>
      <c r="C329" s="322" t="s">
        <v>351</v>
      </c>
      <c r="D329" s="323"/>
      <c r="E329" s="51"/>
      <c r="F329" s="51"/>
      <c r="G329" s="51"/>
      <c r="H329" s="51"/>
      <c r="I329" s="174">
        <v>249</v>
      </c>
      <c r="J329" s="57">
        <v>250</v>
      </c>
      <c r="K329" s="174">
        <v>248</v>
      </c>
      <c r="L329" s="174">
        <v>285</v>
      </c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72">
        <f t="shared" si="44"/>
        <v>0.99598393574297184</v>
      </c>
      <c r="X329" s="72">
        <f t="shared" si="45"/>
        <v>0.99199999999999999</v>
      </c>
      <c r="Y329" s="72">
        <f t="shared" si="46"/>
        <v>1.1399999999999999</v>
      </c>
      <c r="Z329" s="51"/>
      <c r="AA329" s="10"/>
    </row>
    <row r="330" spans="1:27" s="25" customFormat="1" ht="15.75" x14ac:dyDescent="0.2">
      <c r="A330" s="5"/>
      <c r="B330" s="29" t="s">
        <v>344</v>
      </c>
      <c r="C330" s="322"/>
      <c r="D330" s="323"/>
      <c r="E330" s="51"/>
      <c r="F330" s="51"/>
      <c r="G330" s="51"/>
      <c r="H330" s="51"/>
      <c r="I330" s="174"/>
      <c r="J330" s="35"/>
      <c r="K330" s="174"/>
      <c r="L330" s="174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10"/>
    </row>
    <row r="331" spans="1:27" s="25" customFormat="1" ht="15.75" x14ac:dyDescent="0.2">
      <c r="A331" s="21" t="s">
        <v>5</v>
      </c>
      <c r="B331" s="53" t="s">
        <v>356</v>
      </c>
      <c r="C331" s="324" t="s">
        <v>351</v>
      </c>
      <c r="D331" s="325"/>
      <c r="E331" s="51"/>
      <c r="F331" s="51"/>
      <c r="G331" s="51"/>
      <c r="H331" s="51"/>
      <c r="I331" s="174">
        <v>7534</v>
      </c>
      <c r="J331" s="212">
        <v>6944</v>
      </c>
      <c r="K331" s="212">
        <v>7281</v>
      </c>
      <c r="L331" s="212">
        <v>6944</v>
      </c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209">
        <f>K331/I331</f>
        <v>0.96641890098221395</v>
      </c>
      <c r="X331" s="209">
        <f>K331/J331</f>
        <v>1.0485311059907834</v>
      </c>
      <c r="Y331" s="209">
        <f>L331/J331</f>
        <v>1</v>
      </c>
      <c r="Z331" s="51"/>
      <c r="AA331" s="10"/>
    </row>
    <row r="332" spans="1:27" s="25" customFormat="1" ht="15.75" x14ac:dyDescent="0.2">
      <c r="A332" s="21" t="s">
        <v>5</v>
      </c>
      <c r="B332" s="53" t="s">
        <v>357</v>
      </c>
      <c r="C332" s="324" t="s">
        <v>351</v>
      </c>
      <c r="D332" s="325"/>
      <c r="E332" s="51"/>
      <c r="F332" s="51"/>
      <c r="G332" s="51"/>
      <c r="H332" s="51"/>
      <c r="I332" s="174">
        <v>5165</v>
      </c>
      <c r="J332" s="212">
        <v>5921</v>
      </c>
      <c r="K332" s="212">
        <v>5316</v>
      </c>
      <c r="L332" s="212">
        <v>5921</v>
      </c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209">
        <f>K332/I332</f>
        <v>1.0292352371732818</v>
      </c>
      <c r="X332" s="209">
        <f>K332/J332</f>
        <v>0.8978213139672353</v>
      </c>
      <c r="Y332" s="209">
        <f>L332/J332</f>
        <v>1</v>
      </c>
      <c r="Z332" s="51"/>
      <c r="AA332" s="10"/>
    </row>
    <row r="333" spans="1:27" s="25" customFormat="1" ht="15.75" x14ac:dyDescent="0.2">
      <c r="A333" s="21" t="s">
        <v>5</v>
      </c>
      <c r="B333" s="53" t="s">
        <v>358</v>
      </c>
      <c r="C333" s="324" t="s">
        <v>351</v>
      </c>
      <c r="D333" s="325"/>
      <c r="E333" s="51"/>
      <c r="F333" s="51"/>
      <c r="G333" s="51"/>
      <c r="H333" s="51"/>
      <c r="I333" s="174">
        <v>1130</v>
      </c>
      <c r="J333" s="212">
        <v>1288</v>
      </c>
      <c r="K333" s="212">
        <v>1165</v>
      </c>
      <c r="L333" s="212">
        <v>1288</v>
      </c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209">
        <f>K333/I333</f>
        <v>1.0309734513274336</v>
      </c>
      <c r="X333" s="209">
        <f>K333/J333</f>
        <v>0.90450310559006208</v>
      </c>
      <c r="Y333" s="209">
        <f>L333/J333</f>
        <v>1</v>
      </c>
      <c r="Z333" s="51"/>
      <c r="AA333" s="10"/>
    </row>
    <row r="334" spans="1:27" s="25" customFormat="1" ht="15.75" x14ac:dyDescent="0.2">
      <c r="A334" s="63">
        <v>3</v>
      </c>
      <c r="B334" s="31" t="s">
        <v>348</v>
      </c>
      <c r="C334" s="310" t="s">
        <v>351</v>
      </c>
      <c r="D334" s="311"/>
      <c r="E334" s="51"/>
      <c r="F334" s="51"/>
      <c r="G334" s="51"/>
      <c r="H334" s="51"/>
      <c r="I334" s="77">
        <v>104</v>
      </c>
      <c r="J334" s="77">
        <v>110</v>
      </c>
      <c r="K334" s="77">
        <v>88</v>
      </c>
      <c r="L334" s="77">
        <v>110</v>
      </c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68">
        <f>K334/I334</f>
        <v>0.84615384615384615</v>
      </c>
      <c r="X334" s="68">
        <f>K334/J334</f>
        <v>0.8</v>
      </c>
      <c r="Y334" s="68">
        <f>L334/J334</f>
        <v>1</v>
      </c>
      <c r="Z334" s="51"/>
      <c r="AA334" s="10"/>
    </row>
    <row r="335" spans="1:27" s="25" customFormat="1" ht="15.75" x14ac:dyDescent="0.2">
      <c r="A335" s="2" t="s">
        <v>68</v>
      </c>
      <c r="B335" s="31" t="s">
        <v>359</v>
      </c>
      <c r="C335" s="310" t="s">
        <v>351</v>
      </c>
      <c r="D335" s="311"/>
      <c r="E335" s="51"/>
      <c r="F335" s="51"/>
      <c r="G335" s="51"/>
      <c r="H335" s="51"/>
      <c r="I335" s="65">
        <v>15764</v>
      </c>
      <c r="J335" s="65">
        <v>15239</v>
      </c>
      <c r="K335" s="65">
        <v>15613</v>
      </c>
      <c r="L335" s="65">
        <v>15239</v>
      </c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68">
        <f>K335/I335</f>
        <v>0.99042121289012941</v>
      </c>
      <c r="X335" s="68">
        <f>K335/J335</f>
        <v>1.024542292801365</v>
      </c>
      <c r="Y335" s="68">
        <f>L335/J335</f>
        <v>1</v>
      </c>
      <c r="Z335" s="51"/>
      <c r="AA335" s="10"/>
    </row>
    <row r="336" spans="1:27" s="25" customFormat="1" ht="15.75" x14ac:dyDescent="0.2">
      <c r="A336" s="5"/>
      <c r="B336" s="29" t="s">
        <v>360</v>
      </c>
      <c r="C336" s="322"/>
      <c r="D336" s="323"/>
      <c r="E336" s="51"/>
      <c r="F336" s="51"/>
      <c r="G336" s="51"/>
      <c r="H336" s="51"/>
      <c r="I336" s="51"/>
      <c r="J336" s="29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10"/>
    </row>
    <row r="337" spans="1:27" s="25" customFormat="1" ht="15.75" x14ac:dyDescent="0.2">
      <c r="A337" s="21" t="s">
        <v>5</v>
      </c>
      <c r="B337" s="53" t="s">
        <v>361</v>
      </c>
      <c r="C337" s="324" t="s">
        <v>351</v>
      </c>
      <c r="D337" s="325"/>
      <c r="E337" s="51"/>
      <c r="F337" s="51"/>
      <c r="G337" s="51"/>
      <c r="H337" s="51"/>
      <c r="I337" s="212">
        <v>3815</v>
      </c>
      <c r="J337" s="212">
        <v>3702</v>
      </c>
      <c r="K337" s="212">
        <v>3763</v>
      </c>
      <c r="L337" s="212">
        <v>3702</v>
      </c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72">
        <f>K337/I337</f>
        <v>0.9863695937090432</v>
      </c>
      <c r="X337" s="72">
        <f>K337/J337</f>
        <v>1.0164775796866559</v>
      </c>
      <c r="Y337" s="72">
        <f>L337/J337</f>
        <v>1</v>
      </c>
      <c r="Z337" s="51"/>
      <c r="AA337" s="10"/>
    </row>
    <row r="338" spans="1:27" s="25" customFormat="1" ht="15.75" x14ac:dyDescent="0.2">
      <c r="A338" s="21" t="s">
        <v>5</v>
      </c>
      <c r="B338" s="53" t="s">
        <v>356</v>
      </c>
      <c r="C338" s="324" t="s">
        <v>351</v>
      </c>
      <c r="D338" s="325"/>
      <c r="E338" s="51"/>
      <c r="F338" s="51"/>
      <c r="G338" s="51"/>
      <c r="H338" s="51"/>
      <c r="I338" s="212">
        <v>6497</v>
      </c>
      <c r="J338" s="212">
        <v>5682</v>
      </c>
      <c r="K338" s="212">
        <v>6275</v>
      </c>
      <c r="L338" s="212">
        <v>5682</v>
      </c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72">
        <f>K338/I338</f>
        <v>0.96583038325380943</v>
      </c>
      <c r="X338" s="72">
        <f>K338/J338</f>
        <v>1.1043646603308694</v>
      </c>
      <c r="Y338" s="72">
        <f>L338/J338</f>
        <v>1</v>
      </c>
      <c r="Z338" s="51"/>
      <c r="AA338" s="10"/>
    </row>
    <row r="339" spans="1:27" s="25" customFormat="1" ht="15.75" x14ac:dyDescent="0.2">
      <c r="A339" s="21" t="s">
        <v>5</v>
      </c>
      <c r="B339" s="53" t="s">
        <v>362</v>
      </c>
      <c r="C339" s="324" t="s">
        <v>351</v>
      </c>
      <c r="D339" s="325"/>
      <c r="E339" s="51"/>
      <c r="F339" s="51"/>
      <c r="G339" s="51"/>
      <c r="H339" s="51"/>
      <c r="I339" s="212">
        <v>4628</v>
      </c>
      <c r="J339" s="212">
        <v>5165</v>
      </c>
      <c r="K339" s="212">
        <v>4718</v>
      </c>
      <c r="L339" s="212">
        <v>5165</v>
      </c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72">
        <f>K339/I339</f>
        <v>1.019446845289542</v>
      </c>
      <c r="X339" s="72">
        <f>K339/J339</f>
        <v>0.91345595353339792</v>
      </c>
      <c r="Y339" s="72">
        <f>L339/J339</f>
        <v>1</v>
      </c>
      <c r="Z339" s="51"/>
      <c r="AA339" s="10"/>
    </row>
    <row r="340" spans="1:27" s="25" customFormat="1" ht="15.75" x14ac:dyDescent="0.2">
      <c r="A340" s="21" t="s">
        <v>5</v>
      </c>
      <c r="B340" s="53" t="s">
        <v>363</v>
      </c>
      <c r="C340" s="324" t="s">
        <v>351</v>
      </c>
      <c r="D340" s="325"/>
      <c r="E340" s="51"/>
      <c r="F340" s="51"/>
      <c r="G340" s="51"/>
      <c r="H340" s="51"/>
      <c r="I340" s="174">
        <v>824</v>
      </c>
      <c r="J340" s="207">
        <v>690</v>
      </c>
      <c r="K340" s="174">
        <v>857</v>
      </c>
      <c r="L340" s="174">
        <v>690</v>
      </c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72">
        <f>K340/I340</f>
        <v>1.0400485436893203</v>
      </c>
      <c r="X340" s="72">
        <f>K340/J340</f>
        <v>1.2420289855072464</v>
      </c>
      <c r="Y340" s="72">
        <f>L340/J340</f>
        <v>1</v>
      </c>
      <c r="Z340" s="51"/>
      <c r="AA340" s="10"/>
    </row>
    <row r="341" spans="1:27" s="25" customFormat="1" ht="15.75" x14ac:dyDescent="0.2">
      <c r="A341" s="2" t="s">
        <v>80</v>
      </c>
      <c r="B341" s="31" t="s">
        <v>364</v>
      </c>
      <c r="C341" s="310" t="s">
        <v>351</v>
      </c>
      <c r="D341" s="311"/>
      <c r="E341" s="51"/>
      <c r="F341" s="51"/>
      <c r="G341" s="51"/>
      <c r="H341" s="51"/>
      <c r="I341" s="77">
        <v>944</v>
      </c>
      <c r="J341" s="77">
        <v>481</v>
      </c>
      <c r="K341" s="77">
        <v>364</v>
      </c>
      <c r="L341" s="77">
        <v>442</v>
      </c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10"/>
    </row>
    <row r="342" spans="1:27" s="25" customFormat="1" ht="15.75" x14ac:dyDescent="0.2">
      <c r="A342" s="2" t="s">
        <v>92</v>
      </c>
      <c r="B342" s="31" t="s">
        <v>365</v>
      </c>
      <c r="C342" s="322"/>
      <c r="D342" s="323"/>
      <c r="E342" s="51"/>
      <c r="F342" s="51"/>
      <c r="G342" s="51"/>
      <c r="H342" s="51"/>
      <c r="I342" s="51"/>
      <c r="J342" s="29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10"/>
    </row>
    <row r="343" spans="1:27" s="25" customFormat="1" ht="31.5" x14ac:dyDescent="0.2">
      <c r="A343" s="91">
        <v>1</v>
      </c>
      <c r="B343" s="29" t="s">
        <v>366</v>
      </c>
      <c r="C343" s="322" t="s">
        <v>113</v>
      </c>
      <c r="D343" s="323"/>
      <c r="E343" s="51"/>
      <c r="F343" s="51"/>
      <c r="G343" s="51"/>
      <c r="H343" s="51"/>
      <c r="I343" s="57">
        <v>10</v>
      </c>
      <c r="J343" s="57">
        <v>10</v>
      </c>
      <c r="K343" s="57">
        <v>10</v>
      </c>
      <c r="L343" s="57">
        <v>10</v>
      </c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72">
        <f>K343/I343</f>
        <v>1</v>
      </c>
      <c r="X343" s="72">
        <f>K343/J343</f>
        <v>1</v>
      </c>
      <c r="Y343" s="72">
        <f>L343/J343</f>
        <v>1</v>
      </c>
      <c r="Z343" s="51"/>
      <c r="AA343" s="10"/>
    </row>
    <row r="344" spans="1:27" s="25" customFormat="1" ht="31.5" x14ac:dyDescent="0.2">
      <c r="A344" s="91">
        <v>2</v>
      </c>
      <c r="B344" s="29" t="s">
        <v>367</v>
      </c>
      <c r="C344" s="322" t="s">
        <v>8</v>
      </c>
      <c r="D344" s="323"/>
      <c r="E344" s="51"/>
      <c r="F344" s="51"/>
      <c r="G344" s="51"/>
      <c r="H344" s="51"/>
      <c r="I344" s="71">
        <v>100</v>
      </c>
      <c r="J344" s="71">
        <v>100</v>
      </c>
      <c r="K344" s="71">
        <v>100</v>
      </c>
      <c r="L344" s="71">
        <v>100</v>
      </c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10"/>
    </row>
    <row r="345" spans="1:27" s="25" customFormat="1" ht="31.5" x14ac:dyDescent="0.2">
      <c r="A345" s="91">
        <v>3</v>
      </c>
      <c r="B345" s="29" t="s">
        <v>368</v>
      </c>
      <c r="C345" s="322" t="s">
        <v>8</v>
      </c>
      <c r="D345" s="323"/>
      <c r="E345" s="51"/>
      <c r="F345" s="51"/>
      <c r="G345" s="51"/>
      <c r="H345" s="51"/>
      <c r="I345" s="71">
        <v>100</v>
      </c>
      <c r="J345" s="71">
        <v>100</v>
      </c>
      <c r="K345" s="71">
        <v>100</v>
      </c>
      <c r="L345" s="71">
        <v>100</v>
      </c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10"/>
    </row>
    <row r="346" spans="1:27" s="25" customFormat="1" ht="31.5" x14ac:dyDescent="0.2">
      <c r="A346" s="91">
        <v>4</v>
      </c>
      <c r="B346" s="29" t="s">
        <v>369</v>
      </c>
      <c r="C346" s="322" t="s">
        <v>8</v>
      </c>
      <c r="D346" s="323"/>
      <c r="E346" s="51"/>
      <c r="F346" s="51"/>
      <c r="G346" s="51"/>
      <c r="H346" s="51"/>
      <c r="I346" s="71">
        <v>100</v>
      </c>
      <c r="J346" s="71">
        <v>100</v>
      </c>
      <c r="K346" s="71">
        <v>100</v>
      </c>
      <c r="L346" s="71">
        <v>100</v>
      </c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10"/>
    </row>
    <row r="347" spans="1:27" s="25" customFormat="1" ht="31.5" x14ac:dyDescent="0.2">
      <c r="A347" s="91">
        <v>5</v>
      </c>
      <c r="B347" s="29" t="s">
        <v>370</v>
      </c>
      <c r="C347" s="322" t="s">
        <v>8</v>
      </c>
      <c r="D347" s="323"/>
      <c r="E347" s="51"/>
      <c r="F347" s="51"/>
      <c r="G347" s="51"/>
      <c r="H347" s="51"/>
      <c r="I347" s="71">
        <v>100</v>
      </c>
      <c r="J347" s="71">
        <v>100</v>
      </c>
      <c r="K347" s="71">
        <v>100</v>
      </c>
      <c r="L347" s="71">
        <v>100</v>
      </c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10"/>
    </row>
    <row r="348" spans="1:27" s="25" customFormat="1" ht="31.5" x14ac:dyDescent="0.2">
      <c r="A348" s="2" t="s">
        <v>109</v>
      </c>
      <c r="B348" s="31" t="s">
        <v>371</v>
      </c>
      <c r="C348" s="322"/>
      <c r="D348" s="323"/>
      <c r="E348" s="51"/>
      <c r="F348" s="51"/>
      <c r="G348" s="51"/>
      <c r="H348" s="51"/>
      <c r="I348" s="51"/>
      <c r="J348" s="29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10"/>
    </row>
    <row r="349" spans="1:27" s="25" customFormat="1" ht="15.75" x14ac:dyDescent="0.2">
      <c r="A349" s="91">
        <v>1</v>
      </c>
      <c r="B349" s="29" t="s">
        <v>372</v>
      </c>
      <c r="C349" s="322" t="s">
        <v>8</v>
      </c>
      <c r="D349" s="323"/>
      <c r="E349" s="51"/>
      <c r="F349" s="51"/>
      <c r="G349" s="51"/>
      <c r="H349" s="51"/>
      <c r="I349" s="174">
        <v>99.8</v>
      </c>
      <c r="J349" s="71">
        <v>99.9</v>
      </c>
      <c r="K349" s="71">
        <v>99.9</v>
      </c>
      <c r="L349" s="71">
        <v>99.9</v>
      </c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  <c r="AA349" s="10"/>
    </row>
    <row r="350" spans="1:27" s="25" customFormat="1" ht="31.5" x14ac:dyDescent="0.2">
      <c r="A350" s="91">
        <v>2</v>
      </c>
      <c r="B350" s="29" t="s">
        <v>373</v>
      </c>
      <c r="C350" s="322" t="s">
        <v>8</v>
      </c>
      <c r="D350" s="323"/>
      <c r="E350" s="51"/>
      <c r="F350" s="51"/>
      <c r="G350" s="51"/>
      <c r="H350" s="51"/>
      <c r="I350" s="174">
        <v>99.9</v>
      </c>
      <c r="J350" s="71">
        <v>99.9</v>
      </c>
      <c r="K350" s="71">
        <v>99.9</v>
      </c>
      <c r="L350" s="71">
        <v>99.9</v>
      </c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  <c r="AA350" s="10"/>
    </row>
    <row r="351" spans="1:27" s="25" customFormat="1" ht="31.5" x14ac:dyDescent="0.2">
      <c r="A351" s="91">
        <v>3</v>
      </c>
      <c r="B351" s="29" t="s">
        <v>374</v>
      </c>
      <c r="C351" s="322" t="s">
        <v>8</v>
      </c>
      <c r="D351" s="323"/>
      <c r="E351" s="51"/>
      <c r="F351" s="51"/>
      <c r="G351" s="51"/>
      <c r="H351" s="51"/>
      <c r="I351" s="174">
        <v>96</v>
      </c>
      <c r="J351" s="71">
        <v>96</v>
      </c>
      <c r="K351" s="174">
        <v>98.3</v>
      </c>
      <c r="L351" s="174">
        <v>98.3</v>
      </c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10"/>
    </row>
    <row r="352" spans="1:27" s="25" customFormat="1" ht="31.5" x14ac:dyDescent="0.2">
      <c r="A352" s="91">
        <v>4</v>
      </c>
      <c r="B352" s="29" t="s">
        <v>375</v>
      </c>
      <c r="C352" s="322" t="s">
        <v>8</v>
      </c>
      <c r="D352" s="323"/>
      <c r="E352" s="51"/>
      <c r="F352" s="51"/>
      <c r="G352" s="51"/>
      <c r="H352" s="51"/>
      <c r="I352" s="174">
        <v>55</v>
      </c>
      <c r="J352" s="71">
        <v>55</v>
      </c>
      <c r="K352" s="174">
        <v>55</v>
      </c>
      <c r="L352" s="174">
        <v>55</v>
      </c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10"/>
    </row>
    <row r="353" spans="1:27" s="25" customFormat="1" ht="15.75" x14ac:dyDescent="0.2">
      <c r="A353" s="2" t="s">
        <v>246</v>
      </c>
      <c r="B353" s="31" t="s">
        <v>376</v>
      </c>
      <c r="C353" s="310" t="s">
        <v>212</v>
      </c>
      <c r="D353" s="311"/>
      <c r="E353" s="51"/>
      <c r="F353" s="51"/>
      <c r="G353" s="51"/>
      <c r="H353" s="51"/>
      <c r="I353" s="65">
        <v>1056</v>
      </c>
      <c r="J353" s="65">
        <v>1135</v>
      </c>
      <c r="K353" s="65">
        <v>1010</v>
      </c>
      <c r="L353" s="65">
        <f>L355+L357+L359+L361+L363</f>
        <v>1010</v>
      </c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214">
        <f>K353/I353</f>
        <v>0.95643939393939392</v>
      </c>
      <c r="X353" s="214">
        <f>K353/J353</f>
        <v>0.88986784140969166</v>
      </c>
      <c r="Y353" s="214">
        <f>L353/J353</f>
        <v>0.88986784140969166</v>
      </c>
      <c r="Z353" s="51"/>
      <c r="AA353" s="10"/>
    </row>
    <row r="354" spans="1:27" s="25" customFormat="1" ht="15.75" x14ac:dyDescent="0.2">
      <c r="A354" s="5"/>
      <c r="B354" s="53" t="s">
        <v>377</v>
      </c>
      <c r="C354" s="324" t="s">
        <v>8</v>
      </c>
      <c r="D354" s="325"/>
      <c r="E354" s="51"/>
      <c r="F354" s="51"/>
      <c r="G354" s="51"/>
      <c r="H354" s="51"/>
      <c r="I354" s="174">
        <v>67.7</v>
      </c>
      <c r="J354" s="89">
        <v>87.8</v>
      </c>
      <c r="K354" s="174">
        <v>87.72</v>
      </c>
      <c r="L354" s="174">
        <v>87.72</v>
      </c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  <c r="AA354" s="10"/>
    </row>
    <row r="355" spans="1:27" s="25" customFormat="1" ht="15.75" x14ac:dyDescent="0.2">
      <c r="A355" s="91">
        <v>1</v>
      </c>
      <c r="B355" s="29" t="s">
        <v>378</v>
      </c>
      <c r="C355" s="322" t="s">
        <v>212</v>
      </c>
      <c r="D355" s="323"/>
      <c r="E355" s="51"/>
      <c r="F355" s="51"/>
      <c r="G355" s="51"/>
      <c r="H355" s="51"/>
      <c r="I355" s="174">
        <v>306</v>
      </c>
      <c r="J355" s="57">
        <v>356</v>
      </c>
      <c r="K355" s="174">
        <v>308</v>
      </c>
      <c r="L355" s="174">
        <v>308</v>
      </c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72">
        <f>K355/I355</f>
        <v>1.0065359477124183</v>
      </c>
      <c r="X355" s="72">
        <f>K355/J355</f>
        <v>0.8651685393258427</v>
      </c>
      <c r="Y355" s="72">
        <f>L355/J355</f>
        <v>0.8651685393258427</v>
      </c>
      <c r="Z355" s="51"/>
      <c r="AA355" s="10"/>
    </row>
    <row r="356" spans="1:27" s="25" customFormat="1" ht="15.75" x14ac:dyDescent="0.2">
      <c r="A356" s="5"/>
      <c r="B356" s="53" t="s">
        <v>377</v>
      </c>
      <c r="C356" s="324" t="s">
        <v>8</v>
      </c>
      <c r="D356" s="325"/>
      <c r="E356" s="51"/>
      <c r="F356" s="51"/>
      <c r="G356" s="51"/>
      <c r="H356" s="51"/>
      <c r="I356" s="174">
        <v>77</v>
      </c>
      <c r="J356" s="89">
        <v>83.9</v>
      </c>
      <c r="K356" s="174">
        <v>87.7</v>
      </c>
      <c r="L356" s="174">
        <v>87.7</v>
      </c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  <c r="AA356" s="10"/>
    </row>
    <row r="357" spans="1:27" s="25" customFormat="1" ht="15.75" x14ac:dyDescent="0.2">
      <c r="A357" s="91">
        <v>2</v>
      </c>
      <c r="B357" s="29" t="s">
        <v>379</v>
      </c>
      <c r="C357" s="322" t="s">
        <v>212</v>
      </c>
      <c r="D357" s="323"/>
      <c r="E357" s="51"/>
      <c r="F357" s="51"/>
      <c r="G357" s="51"/>
      <c r="H357" s="51"/>
      <c r="I357" s="174">
        <v>429</v>
      </c>
      <c r="J357" s="57">
        <v>412</v>
      </c>
      <c r="K357" s="174">
        <v>395</v>
      </c>
      <c r="L357" s="174">
        <v>395</v>
      </c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72">
        <f>K357/I357</f>
        <v>0.92074592074592077</v>
      </c>
      <c r="X357" s="72">
        <f>K357/J357</f>
        <v>0.95873786407766992</v>
      </c>
      <c r="Y357" s="72">
        <f>L357/J357</f>
        <v>0.95873786407766992</v>
      </c>
      <c r="Z357" s="51"/>
      <c r="AA357" s="10"/>
    </row>
    <row r="358" spans="1:27" s="25" customFormat="1" ht="15.75" x14ac:dyDescent="0.2">
      <c r="A358" s="5"/>
      <c r="B358" s="53" t="s">
        <v>377</v>
      </c>
      <c r="C358" s="324" t="s">
        <v>8</v>
      </c>
      <c r="D358" s="325"/>
      <c r="E358" s="51"/>
      <c r="F358" s="51"/>
      <c r="G358" s="51"/>
      <c r="H358" s="51"/>
      <c r="I358" s="174">
        <v>51</v>
      </c>
      <c r="J358" s="89">
        <v>69.2</v>
      </c>
      <c r="K358" s="174">
        <v>82.5</v>
      </c>
      <c r="L358" s="174">
        <v>82.5</v>
      </c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  <c r="AA358" s="10"/>
    </row>
    <row r="359" spans="1:27" s="25" customFormat="1" ht="15.75" x14ac:dyDescent="0.2">
      <c r="A359" s="91">
        <v>3</v>
      </c>
      <c r="B359" s="29" t="s">
        <v>380</v>
      </c>
      <c r="C359" s="322" t="s">
        <v>212</v>
      </c>
      <c r="D359" s="323"/>
      <c r="E359" s="51"/>
      <c r="F359" s="51"/>
      <c r="G359" s="51"/>
      <c r="H359" s="51"/>
      <c r="I359" s="174">
        <v>236</v>
      </c>
      <c r="J359" s="57">
        <v>284</v>
      </c>
      <c r="K359" s="174">
        <v>226</v>
      </c>
      <c r="L359" s="174">
        <v>226</v>
      </c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72">
        <f>K359/I359</f>
        <v>0.9576271186440678</v>
      </c>
      <c r="X359" s="72">
        <f>K359/J359</f>
        <v>0.79577464788732399</v>
      </c>
      <c r="Y359" s="72">
        <f>L359/J359</f>
        <v>0.79577464788732399</v>
      </c>
      <c r="Z359" s="51"/>
      <c r="AA359" s="10"/>
    </row>
    <row r="360" spans="1:27" s="25" customFormat="1" ht="15.75" x14ac:dyDescent="0.2">
      <c r="A360" s="5"/>
      <c r="B360" s="53" t="s">
        <v>377</v>
      </c>
      <c r="C360" s="324" t="s">
        <v>8</v>
      </c>
      <c r="D360" s="325"/>
      <c r="E360" s="51"/>
      <c r="F360" s="51"/>
      <c r="G360" s="51"/>
      <c r="H360" s="51"/>
      <c r="I360" s="174">
        <v>65</v>
      </c>
      <c r="J360" s="89">
        <v>71.8</v>
      </c>
      <c r="K360" s="174">
        <v>92.9</v>
      </c>
      <c r="L360" s="174">
        <v>92.9</v>
      </c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10"/>
    </row>
    <row r="361" spans="1:27" s="25" customFormat="1" ht="15.75" x14ac:dyDescent="0.2">
      <c r="A361" s="91">
        <v>4</v>
      </c>
      <c r="B361" s="29" t="s">
        <v>381</v>
      </c>
      <c r="C361" s="322" t="s">
        <v>212</v>
      </c>
      <c r="D361" s="323"/>
      <c r="E361" s="51"/>
      <c r="F361" s="51"/>
      <c r="G361" s="51"/>
      <c r="H361" s="51"/>
      <c r="I361" s="174">
        <v>76</v>
      </c>
      <c r="J361" s="57">
        <v>75</v>
      </c>
      <c r="K361" s="174">
        <v>73</v>
      </c>
      <c r="L361" s="174">
        <v>73</v>
      </c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72">
        <f>K361/I361</f>
        <v>0.96052631578947367</v>
      </c>
      <c r="X361" s="72">
        <f>K361/J361</f>
        <v>0.97333333333333338</v>
      </c>
      <c r="Y361" s="72">
        <f>L361/J361</f>
        <v>0.97333333333333338</v>
      </c>
      <c r="Z361" s="51"/>
      <c r="AA361" s="10"/>
    </row>
    <row r="362" spans="1:27" s="25" customFormat="1" ht="15.75" x14ac:dyDescent="0.2">
      <c r="A362" s="5"/>
      <c r="B362" s="53" t="s">
        <v>377</v>
      </c>
      <c r="C362" s="324" t="s">
        <v>8</v>
      </c>
      <c r="D362" s="325"/>
      <c r="E362" s="51"/>
      <c r="F362" s="51"/>
      <c r="G362" s="51"/>
      <c r="H362" s="51"/>
      <c r="I362" s="174">
        <v>100</v>
      </c>
      <c r="J362" s="89">
        <v>100</v>
      </c>
      <c r="K362" s="174">
        <v>100</v>
      </c>
      <c r="L362" s="174">
        <v>100</v>
      </c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  <c r="AA362" s="10"/>
    </row>
    <row r="363" spans="1:27" s="25" customFormat="1" ht="15.75" x14ac:dyDescent="0.2">
      <c r="A363" s="91">
        <v>5</v>
      </c>
      <c r="B363" s="29" t="s">
        <v>382</v>
      </c>
      <c r="C363" s="322" t="s">
        <v>212</v>
      </c>
      <c r="D363" s="323"/>
      <c r="E363" s="51"/>
      <c r="F363" s="51"/>
      <c r="G363" s="51"/>
      <c r="H363" s="51"/>
      <c r="I363" s="174">
        <v>9</v>
      </c>
      <c r="J363" s="57">
        <v>8</v>
      </c>
      <c r="K363" s="174">
        <v>8</v>
      </c>
      <c r="L363" s="174">
        <v>8</v>
      </c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72">
        <f>K363/I363</f>
        <v>0.88888888888888884</v>
      </c>
      <c r="X363" s="72">
        <f>K363/J363</f>
        <v>1</v>
      </c>
      <c r="Y363" s="72">
        <f>L363/J363</f>
        <v>1</v>
      </c>
      <c r="Z363" s="51"/>
      <c r="AA363" s="10"/>
    </row>
    <row r="364" spans="1:27" s="25" customFormat="1" ht="15.75" x14ac:dyDescent="0.2">
      <c r="A364" s="5"/>
      <c r="B364" s="53" t="s">
        <v>377</v>
      </c>
      <c r="C364" s="324" t="s">
        <v>8</v>
      </c>
      <c r="D364" s="325"/>
      <c r="E364" s="51"/>
      <c r="F364" s="51"/>
      <c r="G364" s="51"/>
      <c r="H364" s="51"/>
      <c r="I364" s="174">
        <v>90</v>
      </c>
      <c r="J364" s="89">
        <v>100</v>
      </c>
      <c r="K364" s="174">
        <v>87.5</v>
      </c>
      <c r="L364" s="174">
        <v>100</v>
      </c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10"/>
    </row>
    <row r="365" spans="1:27" s="25" customFormat="1" ht="15.75" x14ac:dyDescent="0.2">
      <c r="A365" s="2" t="s">
        <v>383</v>
      </c>
      <c r="B365" s="31" t="s">
        <v>384</v>
      </c>
      <c r="C365" s="310" t="s">
        <v>385</v>
      </c>
      <c r="D365" s="311"/>
      <c r="E365" s="51"/>
      <c r="F365" s="51"/>
      <c r="G365" s="51"/>
      <c r="H365" s="51"/>
      <c r="I365" s="51"/>
      <c r="J365" s="77">
        <v>35</v>
      </c>
      <c r="K365" s="77">
        <v>35</v>
      </c>
      <c r="L365" s="77">
        <v>35</v>
      </c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209">
        <f t="shared" ref="X365:X372" si="47">K365/J365</f>
        <v>1</v>
      </c>
      <c r="Y365" s="209">
        <f t="shared" ref="Y365:Y372" si="48">L365/J365</f>
        <v>1</v>
      </c>
      <c r="Z365" s="51"/>
      <c r="AA365" s="10"/>
    </row>
    <row r="366" spans="1:27" s="25" customFormat="1" ht="47.25" x14ac:dyDescent="0.2">
      <c r="A366" s="5"/>
      <c r="B366" s="29" t="s">
        <v>560</v>
      </c>
      <c r="C366" s="324" t="s">
        <v>385</v>
      </c>
      <c r="D366" s="325"/>
      <c r="E366" s="51"/>
      <c r="F366" s="51"/>
      <c r="G366" s="51"/>
      <c r="H366" s="51"/>
      <c r="I366" s="207">
        <v>1</v>
      </c>
      <c r="J366" s="207">
        <v>1</v>
      </c>
      <c r="K366" s="207">
        <v>1</v>
      </c>
      <c r="L366" s="207">
        <v>1</v>
      </c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209">
        <f t="shared" ref="W366:W372" si="49">K366/I366</f>
        <v>1</v>
      </c>
      <c r="X366" s="209">
        <f t="shared" si="47"/>
        <v>1</v>
      </c>
      <c r="Y366" s="209">
        <f t="shared" si="48"/>
        <v>1</v>
      </c>
      <c r="Z366" s="51"/>
      <c r="AA366" s="10"/>
    </row>
    <row r="367" spans="1:27" s="25" customFormat="1" ht="15.75" x14ac:dyDescent="0.2">
      <c r="A367" s="91">
        <v>1</v>
      </c>
      <c r="B367" s="29" t="s">
        <v>386</v>
      </c>
      <c r="C367" s="322" t="s">
        <v>385</v>
      </c>
      <c r="D367" s="323"/>
      <c r="E367" s="51"/>
      <c r="F367" s="51"/>
      <c r="G367" s="51"/>
      <c r="H367" s="51"/>
      <c r="I367" s="57">
        <v>11</v>
      </c>
      <c r="J367" s="57">
        <v>11</v>
      </c>
      <c r="K367" s="57">
        <v>11</v>
      </c>
      <c r="L367" s="57">
        <v>11</v>
      </c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72">
        <f t="shared" si="49"/>
        <v>1</v>
      </c>
      <c r="X367" s="72">
        <f t="shared" si="47"/>
        <v>1</v>
      </c>
      <c r="Y367" s="72">
        <f t="shared" si="48"/>
        <v>1</v>
      </c>
      <c r="Z367" s="51"/>
      <c r="AA367" s="10"/>
    </row>
    <row r="368" spans="1:27" s="25" customFormat="1" ht="15.75" x14ac:dyDescent="0.2">
      <c r="A368" s="91">
        <v>2</v>
      </c>
      <c r="B368" s="29" t="s">
        <v>387</v>
      </c>
      <c r="C368" s="322" t="s">
        <v>385</v>
      </c>
      <c r="D368" s="323"/>
      <c r="E368" s="51"/>
      <c r="F368" s="51"/>
      <c r="G368" s="51"/>
      <c r="H368" s="51"/>
      <c r="I368" s="57">
        <v>10</v>
      </c>
      <c r="J368" s="57">
        <v>10</v>
      </c>
      <c r="K368" s="57">
        <v>10</v>
      </c>
      <c r="L368" s="57">
        <v>10</v>
      </c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72">
        <f t="shared" si="49"/>
        <v>1</v>
      </c>
      <c r="X368" s="72">
        <f t="shared" si="47"/>
        <v>1</v>
      </c>
      <c r="Y368" s="72">
        <f t="shared" si="48"/>
        <v>1</v>
      </c>
      <c r="Z368" s="51"/>
      <c r="AA368" s="10"/>
    </row>
    <row r="369" spans="1:27" s="25" customFormat="1" ht="15.75" x14ac:dyDescent="0.2">
      <c r="A369" s="91">
        <v>3</v>
      </c>
      <c r="B369" s="29" t="s">
        <v>388</v>
      </c>
      <c r="C369" s="322" t="s">
        <v>385</v>
      </c>
      <c r="D369" s="323"/>
      <c r="E369" s="51"/>
      <c r="F369" s="51"/>
      <c r="G369" s="51"/>
      <c r="H369" s="51"/>
      <c r="I369" s="57">
        <v>1</v>
      </c>
      <c r="J369" s="57">
        <v>1</v>
      </c>
      <c r="K369" s="57">
        <v>1</v>
      </c>
      <c r="L369" s="57">
        <v>1</v>
      </c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72">
        <f t="shared" si="49"/>
        <v>1</v>
      </c>
      <c r="X369" s="72">
        <f t="shared" si="47"/>
        <v>1</v>
      </c>
      <c r="Y369" s="72">
        <f t="shared" si="48"/>
        <v>1</v>
      </c>
      <c r="Z369" s="51"/>
      <c r="AA369" s="10"/>
    </row>
    <row r="370" spans="1:27" s="25" customFormat="1" ht="15.75" x14ac:dyDescent="0.2">
      <c r="A370" s="91">
        <v>4</v>
      </c>
      <c r="B370" s="29" t="s">
        <v>389</v>
      </c>
      <c r="C370" s="322" t="s">
        <v>385</v>
      </c>
      <c r="D370" s="323"/>
      <c r="E370" s="51"/>
      <c r="F370" s="51"/>
      <c r="G370" s="51"/>
      <c r="H370" s="51"/>
      <c r="I370" s="57">
        <v>10</v>
      </c>
      <c r="J370" s="57">
        <v>10</v>
      </c>
      <c r="K370" s="57">
        <v>10</v>
      </c>
      <c r="L370" s="57">
        <v>10</v>
      </c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72">
        <f t="shared" si="49"/>
        <v>1</v>
      </c>
      <c r="X370" s="72">
        <f t="shared" si="47"/>
        <v>1</v>
      </c>
      <c r="Y370" s="72">
        <f t="shared" si="48"/>
        <v>1</v>
      </c>
      <c r="Z370" s="51"/>
      <c r="AA370" s="10"/>
    </row>
    <row r="371" spans="1:27" s="25" customFormat="1" ht="31.5" x14ac:dyDescent="0.2">
      <c r="A371" s="91">
        <v>5</v>
      </c>
      <c r="B371" s="29" t="s">
        <v>390</v>
      </c>
      <c r="C371" s="322" t="s">
        <v>385</v>
      </c>
      <c r="D371" s="323"/>
      <c r="E371" s="51"/>
      <c r="F371" s="51"/>
      <c r="G371" s="51"/>
      <c r="H371" s="51"/>
      <c r="I371" s="57">
        <v>1</v>
      </c>
      <c r="J371" s="57">
        <v>2</v>
      </c>
      <c r="K371" s="57">
        <v>2</v>
      </c>
      <c r="L371" s="57">
        <v>2</v>
      </c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72">
        <f t="shared" si="49"/>
        <v>2</v>
      </c>
      <c r="X371" s="72">
        <f t="shared" si="47"/>
        <v>1</v>
      </c>
      <c r="Y371" s="72">
        <f t="shared" si="48"/>
        <v>1</v>
      </c>
      <c r="Z371" s="51"/>
      <c r="AA371" s="10"/>
    </row>
    <row r="372" spans="1:27" s="25" customFormat="1" ht="15.75" x14ac:dyDescent="0.2">
      <c r="A372" s="91">
        <v>6</v>
      </c>
      <c r="B372" s="29" t="s">
        <v>382</v>
      </c>
      <c r="C372" s="322" t="s">
        <v>385</v>
      </c>
      <c r="D372" s="323"/>
      <c r="E372" s="51"/>
      <c r="F372" s="51"/>
      <c r="G372" s="51"/>
      <c r="H372" s="51"/>
      <c r="I372" s="57">
        <v>1</v>
      </c>
      <c r="J372" s="57">
        <v>1</v>
      </c>
      <c r="K372" s="57">
        <v>1</v>
      </c>
      <c r="L372" s="57">
        <v>1</v>
      </c>
      <c r="M372" s="57">
        <v>1</v>
      </c>
      <c r="N372" s="57">
        <v>1</v>
      </c>
      <c r="O372" s="57">
        <v>1</v>
      </c>
      <c r="P372" s="57">
        <v>1</v>
      </c>
      <c r="Q372" s="57">
        <v>1</v>
      </c>
      <c r="R372" s="57">
        <v>1</v>
      </c>
      <c r="S372" s="57">
        <v>1</v>
      </c>
      <c r="T372" s="57">
        <v>1</v>
      </c>
      <c r="U372" s="57">
        <v>1</v>
      </c>
      <c r="V372" s="57">
        <v>1</v>
      </c>
      <c r="W372" s="72">
        <f t="shared" si="49"/>
        <v>1</v>
      </c>
      <c r="X372" s="72">
        <f t="shared" si="47"/>
        <v>1</v>
      </c>
      <c r="Y372" s="72">
        <f t="shared" si="48"/>
        <v>1</v>
      </c>
      <c r="Z372" s="51"/>
      <c r="AA372" s="10"/>
    </row>
    <row r="373" spans="1:27" s="25" customFormat="1" ht="15.75" x14ac:dyDescent="0.2">
      <c r="A373" s="91">
        <v>7</v>
      </c>
      <c r="B373" s="29" t="s">
        <v>391</v>
      </c>
      <c r="C373" s="322" t="s">
        <v>8</v>
      </c>
      <c r="D373" s="323"/>
      <c r="E373" s="51"/>
      <c r="F373" s="51"/>
      <c r="G373" s="51"/>
      <c r="H373" s="51"/>
      <c r="I373" s="71">
        <v>100</v>
      </c>
      <c r="J373" s="71">
        <v>100</v>
      </c>
      <c r="K373" s="71">
        <v>100</v>
      </c>
      <c r="L373" s="71">
        <v>100</v>
      </c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  <c r="AA373" s="10"/>
    </row>
    <row r="374" spans="1:27" s="25" customFormat="1" ht="15.75" x14ac:dyDescent="0.2">
      <c r="A374" s="2" t="s">
        <v>392</v>
      </c>
      <c r="B374" s="31" t="s">
        <v>393</v>
      </c>
      <c r="C374" s="310" t="s">
        <v>385</v>
      </c>
      <c r="D374" s="311"/>
      <c r="E374" s="51"/>
      <c r="F374" s="51"/>
      <c r="G374" s="51"/>
      <c r="H374" s="51"/>
      <c r="I374" s="77">
        <v>26</v>
      </c>
      <c r="J374" s="77">
        <v>26</v>
      </c>
      <c r="K374" s="77">
        <v>26</v>
      </c>
      <c r="L374" s="77">
        <v>26</v>
      </c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68">
        <f>K374/I374</f>
        <v>1</v>
      </c>
      <c r="X374" s="68">
        <f>K374/J374</f>
        <v>1</v>
      </c>
      <c r="Y374" s="68">
        <f>L374/J374</f>
        <v>1</v>
      </c>
      <c r="Z374" s="51"/>
      <c r="AA374" s="10"/>
    </row>
    <row r="375" spans="1:27" s="25" customFormat="1" ht="15.75" x14ac:dyDescent="0.2">
      <c r="A375" s="5" t="s">
        <v>5</v>
      </c>
      <c r="B375" s="29" t="s">
        <v>394</v>
      </c>
      <c r="C375" s="322" t="s">
        <v>8</v>
      </c>
      <c r="D375" s="323"/>
      <c r="E375" s="51"/>
      <c r="F375" s="51"/>
      <c r="G375" s="51"/>
      <c r="H375" s="51"/>
      <c r="I375" s="71">
        <v>76.5</v>
      </c>
      <c r="J375" s="71">
        <v>76.5</v>
      </c>
      <c r="K375" s="71">
        <v>76.5</v>
      </c>
      <c r="L375" s="71">
        <v>76.5</v>
      </c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  <c r="AA375" s="10"/>
    </row>
    <row r="376" spans="1:27" s="25" customFormat="1" ht="15.75" x14ac:dyDescent="0.2">
      <c r="A376" s="5"/>
      <c r="B376" s="53" t="s">
        <v>395</v>
      </c>
      <c r="C376" s="324" t="s">
        <v>8</v>
      </c>
      <c r="D376" s="325"/>
      <c r="E376" s="51"/>
      <c r="F376" s="51"/>
      <c r="G376" s="51"/>
      <c r="H376" s="51"/>
      <c r="I376" s="89">
        <v>81.8</v>
      </c>
      <c r="J376" s="89">
        <v>81.8</v>
      </c>
      <c r="K376" s="89">
        <v>81.8</v>
      </c>
      <c r="L376" s="89">
        <v>81.8</v>
      </c>
      <c r="M376" s="89">
        <v>81.8</v>
      </c>
      <c r="N376" s="89">
        <v>81.8</v>
      </c>
      <c r="O376" s="89">
        <v>81.8</v>
      </c>
      <c r="P376" s="89">
        <v>81.8</v>
      </c>
      <c r="Q376" s="89">
        <v>81.8</v>
      </c>
      <c r="R376" s="89">
        <v>81.8</v>
      </c>
      <c r="S376" s="89">
        <v>81.8</v>
      </c>
      <c r="T376" s="89">
        <v>81.8</v>
      </c>
      <c r="U376" s="89">
        <v>81.8</v>
      </c>
      <c r="V376" s="89">
        <v>81.8</v>
      </c>
      <c r="W376" s="51"/>
      <c r="X376" s="51"/>
      <c r="Y376" s="51"/>
      <c r="Z376" s="51"/>
      <c r="AA376" s="10"/>
    </row>
    <row r="377" spans="1:27" s="25" customFormat="1" ht="15.75" x14ac:dyDescent="0.2">
      <c r="A377" s="5"/>
      <c r="B377" s="53" t="s">
        <v>396</v>
      </c>
      <c r="C377" s="324" t="s">
        <v>8</v>
      </c>
      <c r="D377" s="325"/>
      <c r="E377" s="51"/>
      <c r="F377" s="51"/>
      <c r="G377" s="51"/>
      <c r="H377" s="51"/>
      <c r="I377" s="89">
        <v>80</v>
      </c>
      <c r="J377" s="89">
        <v>80</v>
      </c>
      <c r="K377" s="89">
        <v>80</v>
      </c>
      <c r="L377" s="89">
        <v>80</v>
      </c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  <c r="AA377" s="10"/>
    </row>
    <row r="378" spans="1:27" s="25" customFormat="1" ht="15.75" x14ac:dyDescent="0.2">
      <c r="A378" s="5"/>
      <c r="B378" s="53" t="s">
        <v>397</v>
      </c>
      <c r="C378" s="324" t="s">
        <v>8</v>
      </c>
      <c r="D378" s="325"/>
      <c r="E378" s="51"/>
      <c r="F378" s="51"/>
      <c r="G378" s="51"/>
      <c r="H378" s="51"/>
      <c r="I378" s="89">
        <v>63.6</v>
      </c>
      <c r="J378" s="89">
        <v>63.6</v>
      </c>
      <c r="K378" s="89">
        <v>63.6</v>
      </c>
      <c r="L378" s="89">
        <v>63.6</v>
      </c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  <c r="AA378" s="10"/>
    </row>
    <row r="379" spans="1:27" s="25" customFormat="1" ht="15.75" x14ac:dyDescent="0.2">
      <c r="A379" s="5"/>
      <c r="B379" s="53" t="s">
        <v>398</v>
      </c>
      <c r="C379" s="324" t="s">
        <v>8</v>
      </c>
      <c r="D379" s="325"/>
      <c r="E379" s="51"/>
      <c r="F379" s="51"/>
      <c r="G379" s="51"/>
      <c r="H379" s="51"/>
      <c r="I379" s="89">
        <v>100</v>
      </c>
      <c r="J379" s="89">
        <v>100</v>
      </c>
      <c r="K379" s="89">
        <v>100</v>
      </c>
      <c r="L379" s="89">
        <v>100</v>
      </c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  <c r="AA379" s="10"/>
    </row>
    <row r="380" spans="1:27" s="25" customFormat="1" ht="15.75" hidden="1" x14ac:dyDescent="0.2">
      <c r="A380" s="5" t="s">
        <v>5</v>
      </c>
      <c r="B380" s="29" t="s">
        <v>399</v>
      </c>
      <c r="C380" s="322" t="s">
        <v>385</v>
      </c>
      <c r="D380" s="323"/>
      <c r="E380" s="51"/>
      <c r="F380" s="51"/>
      <c r="G380" s="51"/>
      <c r="H380" s="51"/>
      <c r="I380" s="51"/>
      <c r="J380" s="29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  <c r="AA380" s="10"/>
    </row>
    <row r="381" spans="1:27" s="25" customFormat="1" ht="15.75" hidden="1" x14ac:dyDescent="0.2">
      <c r="A381" s="5"/>
      <c r="B381" s="53" t="s">
        <v>395</v>
      </c>
      <c r="C381" s="324" t="s">
        <v>385</v>
      </c>
      <c r="D381" s="325"/>
      <c r="E381" s="51"/>
      <c r="F381" s="51"/>
      <c r="G381" s="51"/>
      <c r="H381" s="51"/>
      <c r="I381" s="51"/>
      <c r="J381" s="29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  <c r="AA381" s="10"/>
    </row>
    <row r="382" spans="1:27" s="25" customFormat="1" ht="15.75" hidden="1" x14ac:dyDescent="0.2">
      <c r="A382" s="5"/>
      <c r="B382" s="53" t="s">
        <v>396</v>
      </c>
      <c r="C382" s="326" t="s">
        <v>385</v>
      </c>
      <c r="D382" s="325"/>
      <c r="E382" s="51"/>
      <c r="F382" s="51"/>
      <c r="G382" s="51"/>
      <c r="H382" s="51"/>
      <c r="I382" s="51"/>
      <c r="J382" s="29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  <c r="AA382" s="10"/>
    </row>
    <row r="383" spans="1:27" s="25" customFormat="1" ht="15.75" hidden="1" x14ac:dyDescent="0.2">
      <c r="A383" s="5"/>
      <c r="B383" s="44" t="s">
        <v>397</v>
      </c>
      <c r="C383" s="326" t="s">
        <v>385</v>
      </c>
      <c r="D383" s="325"/>
      <c r="E383" s="51"/>
      <c r="F383" s="51"/>
      <c r="G383" s="51"/>
      <c r="H383" s="51"/>
      <c r="I383" s="51"/>
      <c r="J383" s="29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  <c r="AA383" s="10"/>
    </row>
    <row r="384" spans="1:27" s="25" customFormat="1" ht="15.75" hidden="1" x14ac:dyDescent="0.2">
      <c r="A384" s="5"/>
      <c r="B384" s="44" t="s">
        <v>488</v>
      </c>
      <c r="C384" s="326" t="s">
        <v>385</v>
      </c>
      <c r="D384" s="325"/>
      <c r="E384" s="51"/>
      <c r="F384" s="51"/>
      <c r="G384" s="51"/>
      <c r="H384" s="51"/>
      <c r="I384" s="51"/>
      <c r="J384" s="29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  <c r="AA384" s="10"/>
    </row>
    <row r="385" spans="1:27" s="32" customFormat="1" ht="20.25" customHeight="1" x14ac:dyDescent="0.2">
      <c r="A385" s="2" t="s">
        <v>489</v>
      </c>
      <c r="B385" s="31" t="s">
        <v>490</v>
      </c>
      <c r="C385" s="183" t="s">
        <v>491</v>
      </c>
      <c r="D385" s="182"/>
      <c r="E385" s="94"/>
      <c r="F385" s="94"/>
      <c r="G385" s="94"/>
      <c r="H385" s="94"/>
      <c r="I385" s="94"/>
      <c r="J385" s="215">
        <v>1010</v>
      </c>
      <c r="K385" s="100">
        <v>953</v>
      </c>
      <c r="L385" s="100">
        <v>953</v>
      </c>
      <c r="M385" s="100">
        <v>953</v>
      </c>
      <c r="N385" s="100">
        <v>953</v>
      </c>
      <c r="O385" s="100">
        <v>953</v>
      </c>
      <c r="P385" s="100">
        <v>953</v>
      </c>
      <c r="Q385" s="100">
        <v>953</v>
      </c>
      <c r="R385" s="100">
        <v>953</v>
      </c>
      <c r="S385" s="100">
        <v>953</v>
      </c>
      <c r="T385" s="100">
        <v>953</v>
      </c>
      <c r="U385" s="100">
        <v>953</v>
      </c>
      <c r="V385" s="100">
        <v>953</v>
      </c>
      <c r="W385" s="100">
        <v>953</v>
      </c>
      <c r="X385" s="68">
        <f>K385/J385</f>
        <v>0.94356435643564351</v>
      </c>
      <c r="Y385" s="68">
        <f>L385/J385</f>
        <v>0.94356435643564351</v>
      </c>
      <c r="Z385" s="94"/>
      <c r="AA385" s="74"/>
    </row>
    <row r="386" spans="1:27" s="26" customFormat="1" ht="20.25" customHeight="1" x14ac:dyDescent="0.2">
      <c r="A386" s="21"/>
      <c r="B386" s="53" t="s">
        <v>492</v>
      </c>
      <c r="C386" s="216" t="s">
        <v>8</v>
      </c>
      <c r="D386" s="217"/>
      <c r="E386" s="218"/>
      <c r="F386" s="218"/>
      <c r="G386" s="218"/>
      <c r="H386" s="218"/>
      <c r="I386" s="218"/>
      <c r="J386" s="219">
        <v>99.7</v>
      </c>
      <c r="K386" s="220">
        <v>99.7</v>
      </c>
      <c r="L386" s="220">
        <v>99.7</v>
      </c>
      <c r="M386" s="220">
        <v>99.7</v>
      </c>
      <c r="N386" s="220">
        <v>99.7</v>
      </c>
      <c r="O386" s="220">
        <v>99.7</v>
      </c>
      <c r="P386" s="220">
        <v>99.7</v>
      </c>
      <c r="Q386" s="220">
        <v>99.7</v>
      </c>
      <c r="R386" s="220">
        <v>99.7</v>
      </c>
      <c r="S386" s="220">
        <v>99.7</v>
      </c>
      <c r="T386" s="220">
        <v>99.7</v>
      </c>
      <c r="U386" s="220">
        <v>99.7</v>
      </c>
      <c r="V386" s="220">
        <v>99.7</v>
      </c>
      <c r="W386" s="220">
        <v>99.7</v>
      </c>
      <c r="X386" s="218"/>
      <c r="Y386" s="218"/>
      <c r="Z386" s="218"/>
      <c r="AA386" s="60"/>
    </row>
    <row r="387" spans="1:27" s="25" customFormat="1" ht="20.25" customHeight="1" x14ac:dyDescent="0.2">
      <c r="A387" s="5"/>
      <c r="B387" s="30" t="s">
        <v>395</v>
      </c>
      <c r="C387" s="109" t="s">
        <v>491</v>
      </c>
      <c r="D387" s="59"/>
      <c r="E387" s="51"/>
      <c r="F387" s="51"/>
      <c r="G387" s="51"/>
      <c r="H387" s="51"/>
      <c r="I387" s="51"/>
      <c r="J387" s="35">
        <v>256</v>
      </c>
      <c r="K387" s="174">
        <v>249</v>
      </c>
      <c r="L387" s="174">
        <v>249</v>
      </c>
      <c r="M387" s="174">
        <v>249</v>
      </c>
      <c r="N387" s="174">
        <v>249</v>
      </c>
      <c r="O387" s="174">
        <v>249</v>
      </c>
      <c r="P387" s="174">
        <v>249</v>
      </c>
      <c r="Q387" s="174">
        <v>249</v>
      </c>
      <c r="R387" s="174">
        <v>249</v>
      </c>
      <c r="S387" s="174">
        <v>249</v>
      </c>
      <c r="T387" s="174">
        <v>249</v>
      </c>
      <c r="U387" s="174">
        <v>249</v>
      </c>
      <c r="V387" s="174">
        <v>249</v>
      </c>
      <c r="W387" s="174">
        <v>249</v>
      </c>
      <c r="X387" s="72">
        <f>K387/J387</f>
        <v>0.97265625</v>
      </c>
      <c r="Y387" s="72">
        <f>L387/J387</f>
        <v>0.97265625</v>
      </c>
      <c r="Z387" s="51"/>
      <c r="AA387" s="10"/>
    </row>
    <row r="388" spans="1:27" s="26" customFormat="1" ht="20.25" customHeight="1" x14ac:dyDescent="0.2">
      <c r="A388" s="21"/>
      <c r="B388" s="44" t="s">
        <v>492</v>
      </c>
      <c r="C388" s="216" t="s">
        <v>8</v>
      </c>
      <c r="D388" s="217"/>
      <c r="E388" s="218"/>
      <c r="F388" s="218"/>
      <c r="G388" s="218"/>
      <c r="H388" s="218"/>
      <c r="I388" s="218"/>
      <c r="J388" s="219">
        <v>100</v>
      </c>
      <c r="K388" s="220">
        <v>100</v>
      </c>
      <c r="L388" s="220">
        <v>100</v>
      </c>
      <c r="M388" s="220">
        <v>100</v>
      </c>
      <c r="N388" s="220">
        <v>100</v>
      </c>
      <c r="O388" s="220">
        <v>100</v>
      </c>
      <c r="P388" s="220">
        <v>100</v>
      </c>
      <c r="Q388" s="220">
        <v>100</v>
      </c>
      <c r="R388" s="220">
        <v>100</v>
      </c>
      <c r="S388" s="220">
        <v>100</v>
      </c>
      <c r="T388" s="220">
        <v>100</v>
      </c>
      <c r="U388" s="220">
        <v>100</v>
      </c>
      <c r="V388" s="220">
        <v>100</v>
      </c>
      <c r="W388" s="220">
        <v>100</v>
      </c>
      <c r="X388" s="218"/>
      <c r="Y388" s="218"/>
      <c r="Z388" s="218"/>
      <c r="AA388" s="60"/>
    </row>
    <row r="389" spans="1:27" s="25" customFormat="1" ht="20.25" customHeight="1" x14ac:dyDescent="0.2">
      <c r="A389" s="5"/>
      <c r="B389" s="29" t="s">
        <v>396</v>
      </c>
      <c r="C389" s="109" t="s">
        <v>491</v>
      </c>
      <c r="D389" s="59"/>
      <c r="E389" s="51"/>
      <c r="F389" s="51"/>
      <c r="G389" s="51"/>
      <c r="H389" s="51"/>
      <c r="I389" s="51"/>
      <c r="J389" s="35">
        <v>480</v>
      </c>
      <c r="K389" s="174">
        <v>432</v>
      </c>
      <c r="L389" s="174">
        <v>432</v>
      </c>
      <c r="M389" s="174">
        <v>432</v>
      </c>
      <c r="N389" s="174">
        <v>432</v>
      </c>
      <c r="O389" s="174">
        <v>432</v>
      </c>
      <c r="P389" s="174">
        <v>432</v>
      </c>
      <c r="Q389" s="174">
        <v>432</v>
      </c>
      <c r="R389" s="174">
        <v>432</v>
      </c>
      <c r="S389" s="174">
        <v>432</v>
      </c>
      <c r="T389" s="174">
        <v>432</v>
      </c>
      <c r="U389" s="174">
        <v>432</v>
      </c>
      <c r="V389" s="174">
        <v>432</v>
      </c>
      <c r="W389" s="174">
        <v>432</v>
      </c>
      <c r="X389" s="72">
        <f>K389/J389</f>
        <v>0.9</v>
      </c>
      <c r="Y389" s="72">
        <f>L389/J389</f>
        <v>0.9</v>
      </c>
      <c r="Z389" s="51"/>
      <c r="AA389" s="10"/>
    </row>
    <row r="390" spans="1:27" s="26" customFormat="1" ht="20.25" customHeight="1" x14ac:dyDescent="0.2">
      <c r="A390" s="21"/>
      <c r="B390" s="44" t="s">
        <v>492</v>
      </c>
      <c r="C390" s="216" t="s">
        <v>8</v>
      </c>
      <c r="D390" s="217"/>
      <c r="E390" s="218"/>
      <c r="F390" s="218"/>
      <c r="G390" s="218"/>
      <c r="H390" s="218"/>
      <c r="I390" s="218"/>
      <c r="J390" s="219">
        <v>99.4</v>
      </c>
      <c r="K390" s="220">
        <v>99.3</v>
      </c>
      <c r="L390" s="220">
        <v>99.3</v>
      </c>
      <c r="M390" s="220">
        <v>99.3</v>
      </c>
      <c r="N390" s="220">
        <v>99.3</v>
      </c>
      <c r="O390" s="220">
        <v>99.3</v>
      </c>
      <c r="P390" s="220">
        <v>99.3</v>
      </c>
      <c r="Q390" s="220">
        <v>99.3</v>
      </c>
      <c r="R390" s="220">
        <v>99.3</v>
      </c>
      <c r="S390" s="220">
        <v>99.3</v>
      </c>
      <c r="T390" s="220">
        <v>99.3</v>
      </c>
      <c r="U390" s="220">
        <v>99.3</v>
      </c>
      <c r="V390" s="220">
        <v>99.3</v>
      </c>
      <c r="W390" s="220">
        <v>99.3</v>
      </c>
      <c r="X390" s="218"/>
      <c r="Y390" s="218"/>
      <c r="Z390" s="218"/>
      <c r="AA390" s="60"/>
    </row>
    <row r="391" spans="1:27" s="25" customFormat="1" ht="20.25" customHeight="1" x14ac:dyDescent="0.2">
      <c r="A391" s="5"/>
      <c r="B391" s="30" t="s">
        <v>397</v>
      </c>
      <c r="C391" s="109" t="s">
        <v>491</v>
      </c>
      <c r="D391" s="59"/>
      <c r="E391" s="51"/>
      <c r="F391" s="51"/>
      <c r="G391" s="51"/>
      <c r="H391" s="51"/>
      <c r="I391" s="51"/>
      <c r="J391" s="35">
        <v>218</v>
      </c>
      <c r="K391" s="174">
        <v>216</v>
      </c>
      <c r="L391" s="174">
        <v>216</v>
      </c>
      <c r="M391" s="174">
        <v>216</v>
      </c>
      <c r="N391" s="174">
        <v>216</v>
      </c>
      <c r="O391" s="174">
        <v>216</v>
      </c>
      <c r="P391" s="174">
        <v>216</v>
      </c>
      <c r="Q391" s="174">
        <v>216</v>
      </c>
      <c r="R391" s="174">
        <v>216</v>
      </c>
      <c r="S391" s="174">
        <v>216</v>
      </c>
      <c r="T391" s="174">
        <v>216</v>
      </c>
      <c r="U391" s="174">
        <v>216</v>
      </c>
      <c r="V391" s="174">
        <v>216</v>
      </c>
      <c r="W391" s="174">
        <v>216</v>
      </c>
      <c r="X391" s="72">
        <f>K391/J391</f>
        <v>0.99082568807339455</v>
      </c>
      <c r="Y391" s="72">
        <f>L391/J391</f>
        <v>0.99082568807339455</v>
      </c>
      <c r="Z391" s="51"/>
      <c r="AA391" s="10"/>
    </row>
    <row r="392" spans="1:27" s="26" customFormat="1" ht="20.25" customHeight="1" x14ac:dyDescent="0.2">
      <c r="A392" s="21"/>
      <c r="B392" s="44" t="s">
        <v>492</v>
      </c>
      <c r="C392" s="216" t="s">
        <v>8</v>
      </c>
      <c r="D392" s="217"/>
      <c r="E392" s="218"/>
      <c r="F392" s="218"/>
      <c r="G392" s="218"/>
      <c r="H392" s="218"/>
      <c r="I392" s="218"/>
      <c r="J392" s="219">
        <v>100</v>
      </c>
      <c r="K392" s="220">
        <v>100</v>
      </c>
      <c r="L392" s="220">
        <v>100</v>
      </c>
      <c r="M392" s="220">
        <v>100</v>
      </c>
      <c r="N392" s="220">
        <v>100</v>
      </c>
      <c r="O392" s="220">
        <v>100</v>
      </c>
      <c r="P392" s="220">
        <v>100</v>
      </c>
      <c r="Q392" s="220">
        <v>100</v>
      </c>
      <c r="R392" s="220">
        <v>100</v>
      </c>
      <c r="S392" s="220">
        <v>100</v>
      </c>
      <c r="T392" s="220">
        <v>100</v>
      </c>
      <c r="U392" s="220">
        <v>100</v>
      </c>
      <c r="V392" s="220">
        <v>100</v>
      </c>
      <c r="W392" s="220">
        <v>100</v>
      </c>
      <c r="X392" s="218"/>
      <c r="Y392" s="218"/>
      <c r="Z392" s="218"/>
      <c r="AA392" s="60"/>
    </row>
    <row r="393" spans="1:27" s="25" customFormat="1" ht="20.25" customHeight="1" x14ac:dyDescent="0.2">
      <c r="A393" s="5"/>
      <c r="B393" s="30" t="s">
        <v>488</v>
      </c>
      <c r="C393" s="109" t="s">
        <v>491</v>
      </c>
      <c r="D393" s="59"/>
      <c r="E393" s="51"/>
      <c r="F393" s="51"/>
      <c r="G393" s="51"/>
      <c r="H393" s="51"/>
      <c r="I393" s="51"/>
      <c r="J393" s="35">
        <v>53</v>
      </c>
      <c r="K393" s="174">
        <v>53</v>
      </c>
      <c r="L393" s="174">
        <v>53</v>
      </c>
      <c r="M393" s="174">
        <v>53</v>
      </c>
      <c r="N393" s="174">
        <v>53</v>
      </c>
      <c r="O393" s="174">
        <v>53</v>
      </c>
      <c r="P393" s="174">
        <v>53</v>
      </c>
      <c r="Q393" s="174">
        <v>53</v>
      </c>
      <c r="R393" s="174">
        <v>53</v>
      </c>
      <c r="S393" s="174">
        <v>53</v>
      </c>
      <c r="T393" s="174">
        <v>53</v>
      </c>
      <c r="U393" s="174">
        <v>53</v>
      </c>
      <c r="V393" s="174">
        <v>53</v>
      </c>
      <c r="W393" s="174">
        <v>53</v>
      </c>
      <c r="X393" s="72">
        <f>K393/J393</f>
        <v>1</v>
      </c>
      <c r="Y393" s="72">
        <f>L393/J393</f>
        <v>1</v>
      </c>
      <c r="Z393" s="51"/>
      <c r="AA393" s="10"/>
    </row>
    <row r="394" spans="1:27" s="26" customFormat="1" ht="20.25" customHeight="1" x14ac:dyDescent="0.2">
      <c r="A394" s="21"/>
      <c r="B394" s="44" t="s">
        <v>492</v>
      </c>
      <c r="C394" s="216" t="s">
        <v>8</v>
      </c>
      <c r="D394" s="217"/>
      <c r="E394" s="218"/>
      <c r="F394" s="218"/>
      <c r="G394" s="218"/>
      <c r="H394" s="218"/>
      <c r="I394" s="218"/>
      <c r="J394" s="219">
        <v>100</v>
      </c>
      <c r="K394" s="220">
        <v>100</v>
      </c>
      <c r="L394" s="220">
        <v>100</v>
      </c>
      <c r="M394" s="220">
        <v>100</v>
      </c>
      <c r="N394" s="220">
        <v>100</v>
      </c>
      <c r="O394" s="220">
        <v>100</v>
      </c>
      <c r="P394" s="220">
        <v>100</v>
      </c>
      <c r="Q394" s="220">
        <v>100</v>
      </c>
      <c r="R394" s="220">
        <v>100</v>
      </c>
      <c r="S394" s="220">
        <v>100</v>
      </c>
      <c r="T394" s="220">
        <v>100</v>
      </c>
      <c r="U394" s="220">
        <v>100</v>
      </c>
      <c r="V394" s="220">
        <v>100</v>
      </c>
      <c r="W394" s="220">
        <v>100</v>
      </c>
      <c r="X394" s="218"/>
      <c r="Y394" s="218"/>
      <c r="Z394" s="218"/>
      <c r="AA394" s="60"/>
    </row>
    <row r="395" spans="1:27" s="25" customFormat="1" ht="34.5" customHeight="1" x14ac:dyDescent="0.2">
      <c r="A395" s="5"/>
      <c r="B395" s="30" t="s">
        <v>493</v>
      </c>
      <c r="C395" s="109" t="s">
        <v>491</v>
      </c>
      <c r="D395" s="59"/>
      <c r="E395" s="51"/>
      <c r="F395" s="51"/>
      <c r="G395" s="51"/>
      <c r="H395" s="51"/>
      <c r="I395" s="51"/>
      <c r="J395" s="35">
        <v>3</v>
      </c>
      <c r="K395" s="174">
        <v>3</v>
      </c>
      <c r="L395" s="174">
        <v>3</v>
      </c>
      <c r="M395" s="174">
        <v>3</v>
      </c>
      <c r="N395" s="174">
        <v>3</v>
      </c>
      <c r="O395" s="174">
        <v>3</v>
      </c>
      <c r="P395" s="174">
        <v>3</v>
      </c>
      <c r="Q395" s="174">
        <v>3</v>
      </c>
      <c r="R395" s="174">
        <v>3</v>
      </c>
      <c r="S395" s="174">
        <v>3</v>
      </c>
      <c r="T395" s="174">
        <v>3</v>
      </c>
      <c r="U395" s="174">
        <v>3</v>
      </c>
      <c r="V395" s="174">
        <v>3</v>
      </c>
      <c r="W395" s="174">
        <v>3</v>
      </c>
      <c r="X395" s="72">
        <f>K395/J395</f>
        <v>1</v>
      </c>
      <c r="Y395" s="72">
        <f>L395/J395</f>
        <v>1</v>
      </c>
      <c r="Z395" s="51"/>
      <c r="AA395" s="10"/>
    </row>
    <row r="396" spans="1:27" s="26" customFormat="1" ht="20.25" customHeight="1" x14ac:dyDescent="0.2">
      <c r="A396" s="21"/>
      <c r="B396" s="44" t="s">
        <v>492</v>
      </c>
      <c r="C396" s="216" t="s">
        <v>8</v>
      </c>
      <c r="D396" s="217"/>
      <c r="E396" s="218"/>
      <c r="F396" s="218"/>
      <c r="G396" s="218"/>
      <c r="H396" s="218"/>
      <c r="I396" s="218"/>
      <c r="J396" s="219">
        <v>100</v>
      </c>
      <c r="K396" s="220">
        <v>100</v>
      </c>
      <c r="L396" s="220">
        <v>100</v>
      </c>
      <c r="M396" s="220">
        <v>100</v>
      </c>
      <c r="N396" s="220">
        <v>100</v>
      </c>
      <c r="O396" s="220">
        <v>100</v>
      </c>
      <c r="P396" s="220">
        <v>100</v>
      </c>
      <c r="Q396" s="220">
        <v>100</v>
      </c>
      <c r="R396" s="220">
        <v>100</v>
      </c>
      <c r="S396" s="220">
        <v>100</v>
      </c>
      <c r="T396" s="220">
        <v>100</v>
      </c>
      <c r="U396" s="220">
        <v>100</v>
      </c>
      <c r="V396" s="220">
        <v>100</v>
      </c>
      <c r="W396" s="220">
        <v>100</v>
      </c>
      <c r="X396" s="218"/>
      <c r="Y396" s="218"/>
      <c r="Z396" s="218"/>
      <c r="AA396" s="60"/>
    </row>
    <row r="397" spans="1:27" ht="15.75" x14ac:dyDescent="0.2">
      <c r="A397" s="115"/>
      <c r="B397" s="93" t="s">
        <v>401</v>
      </c>
      <c r="C397" s="115"/>
      <c r="D397" s="115"/>
      <c r="E397" s="120"/>
      <c r="F397" s="120"/>
      <c r="G397" s="120"/>
      <c r="H397" s="120"/>
      <c r="I397" s="120"/>
      <c r="J397" s="120"/>
      <c r="K397" s="120"/>
      <c r="L397" s="120"/>
      <c r="M397" s="120"/>
      <c r="N397" s="120"/>
      <c r="O397" s="120"/>
      <c r="P397" s="120"/>
      <c r="Q397" s="120"/>
      <c r="R397" s="120"/>
      <c r="S397" s="120"/>
      <c r="T397" s="120"/>
      <c r="U397" s="120"/>
      <c r="V397" s="120"/>
      <c r="W397" s="120"/>
      <c r="X397" s="120"/>
      <c r="Y397" s="120"/>
      <c r="Z397" s="120"/>
      <c r="AA397" s="9"/>
    </row>
    <row r="398" spans="1:27" s="25" customFormat="1" ht="15.75" x14ac:dyDescent="0.2">
      <c r="A398" s="2" t="s">
        <v>402</v>
      </c>
      <c r="B398" s="177" t="s">
        <v>403</v>
      </c>
      <c r="C398" s="29"/>
      <c r="D398" s="51"/>
      <c r="E398" s="51"/>
      <c r="F398" s="51"/>
      <c r="G398" s="51"/>
      <c r="H398" s="51"/>
      <c r="I398" s="51"/>
      <c r="J398" s="29"/>
      <c r="K398" s="51"/>
      <c r="L398" s="29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  <c r="AA398" s="10"/>
    </row>
    <row r="399" spans="1:27" s="25" customFormat="1" ht="15.75" x14ac:dyDescent="0.2">
      <c r="A399" s="2" t="s">
        <v>11</v>
      </c>
      <c r="B399" s="177" t="s">
        <v>404</v>
      </c>
      <c r="C399" s="29"/>
      <c r="D399" s="51"/>
      <c r="E399" s="51"/>
      <c r="F399" s="51"/>
      <c r="G399" s="51"/>
      <c r="H399" s="51"/>
      <c r="I399" s="51"/>
      <c r="J399" s="29"/>
      <c r="K399" s="51"/>
      <c r="L399" s="29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  <c r="AA399" s="10"/>
    </row>
    <row r="400" spans="1:27" s="25" customFormat="1" ht="15.75" x14ac:dyDescent="0.2">
      <c r="A400" s="63">
        <v>1</v>
      </c>
      <c r="B400" s="177" t="s">
        <v>405</v>
      </c>
      <c r="C400" s="29"/>
      <c r="D400" s="51"/>
      <c r="E400" s="51"/>
      <c r="F400" s="51"/>
      <c r="G400" s="51"/>
      <c r="H400" s="51"/>
      <c r="I400" s="51"/>
      <c r="J400" s="29"/>
      <c r="K400" s="51"/>
      <c r="L400" s="29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10"/>
    </row>
    <row r="401" spans="1:27" s="25" customFormat="1" ht="15.75" x14ac:dyDescent="0.2">
      <c r="A401" s="5" t="s">
        <v>5</v>
      </c>
      <c r="B401" s="178" t="s">
        <v>406</v>
      </c>
      <c r="C401" s="5" t="s">
        <v>407</v>
      </c>
      <c r="D401" s="51"/>
      <c r="E401" s="51"/>
      <c r="F401" s="51"/>
      <c r="G401" s="51"/>
      <c r="H401" s="51"/>
      <c r="I401" s="174">
        <v>0</v>
      </c>
      <c r="J401" s="57">
        <v>50</v>
      </c>
      <c r="K401" s="174">
        <v>21</v>
      </c>
      <c r="L401" s="57">
        <v>50</v>
      </c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72">
        <f>L401/J401</f>
        <v>1</v>
      </c>
      <c r="Z401" s="51"/>
      <c r="AA401" s="10"/>
    </row>
    <row r="402" spans="1:27" s="25" customFormat="1" ht="15.75" x14ac:dyDescent="0.2">
      <c r="A402" s="5"/>
      <c r="B402" s="178" t="s">
        <v>408</v>
      </c>
      <c r="C402" s="5" t="s">
        <v>407</v>
      </c>
      <c r="D402" s="51"/>
      <c r="E402" s="51"/>
      <c r="F402" s="51"/>
      <c r="G402" s="51"/>
      <c r="H402" s="51"/>
      <c r="I402" s="174">
        <v>0</v>
      </c>
      <c r="J402" s="57">
        <v>50</v>
      </c>
      <c r="K402" s="174">
        <v>21</v>
      </c>
      <c r="L402" s="57">
        <v>50</v>
      </c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72">
        <f>L402/J402</f>
        <v>1</v>
      </c>
      <c r="Z402" s="51"/>
      <c r="AA402" s="10"/>
    </row>
    <row r="403" spans="1:27" s="25" customFormat="1" ht="15.75" x14ac:dyDescent="0.2">
      <c r="A403" s="5"/>
      <c r="B403" s="178" t="s">
        <v>409</v>
      </c>
      <c r="C403" s="5" t="s">
        <v>407</v>
      </c>
      <c r="D403" s="51"/>
      <c r="E403" s="51"/>
      <c r="F403" s="51"/>
      <c r="G403" s="51"/>
      <c r="H403" s="51"/>
      <c r="I403" s="174"/>
      <c r="J403" s="29"/>
      <c r="K403" s="51"/>
      <c r="L403" s="29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10"/>
    </row>
    <row r="404" spans="1:27" s="25" customFormat="1" ht="15.75" x14ac:dyDescent="0.2">
      <c r="A404" s="63">
        <v>2</v>
      </c>
      <c r="B404" s="177" t="s">
        <v>410</v>
      </c>
      <c r="C404" s="29"/>
      <c r="D404" s="51"/>
      <c r="E404" s="51"/>
      <c r="F404" s="51"/>
      <c r="G404" s="51"/>
      <c r="H404" s="51"/>
      <c r="I404" s="174"/>
      <c r="J404" s="29"/>
      <c r="K404" s="51"/>
      <c r="L404" s="29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10"/>
    </row>
    <row r="405" spans="1:27" s="25" customFormat="1" ht="15.75" x14ac:dyDescent="0.2">
      <c r="A405" s="5" t="s">
        <v>5</v>
      </c>
      <c r="B405" s="178" t="s">
        <v>411</v>
      </c>
      <c r="C405" s="5" t="s">
        <v>412</v>
      </c>
      <c r="D405" s="51"/>
      <c r="E405" s="51"/>
      <c r="F405" s="51"/>
      <c r="G405" s="51"/>
      <c r="H405" s="51"/>
      <c r="I405" s="174"/>
      <c r="J405" s="29"/>
      <c r="K405" s="51"/>
      <c r="L405" s="29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  <c r="AA405" s="10"/>
    </row>
    <row r="406" spans="1:27" s="25" customFormat="1" ht="15.75" x14ac:dyDescent="0.2">
      <c r="A406" s="5" t="s">
        <v>5</v>
      </c>
      <c r="B406" s="178" t="s">
        <v>413</v>
      </c>
      <c r="C406" s="5" t="s">
        <v>407</v>
      </c>
      <c r="D406" s="51"/>
      <c r="E406" s="51"/>
      <c r="F406" s="51"/>
      <c r="G406" s="51"/>
      <c r="H406" s="51"/>
      <c r="I406" s="174"/>
      <c r="J406" s="57">
        <v>8</v>
      </c>
      <c r="K406" s="174">
        <v>0</v>
      </c>
      <c r="L406" s="57">
        <v>8</v>
      </c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72">
        <f>L406/J406</f>
        <v>1</v>
      </c>
      <c r="Z406" s="51"/>
      <c r="AA406" s="10"/>
    </row>
    <row r="407" spans="1:27" s="25" customFormat="1" ht="15.75" x14ac:dyDescent="0.2">
      <c r="A407" s="5"/>
      <c r="B407" s="178" t="s">
        <v>414</v>
      </c>
      <c r="C407" s="5" t="s">
        <v>407</v>
      </c>
      <c r="D407" s="51"/>
      <c r="E407" s="51"/>
      <c r="F407" s="51"/>
      <c r="G407" s="51"/>
      <c r="H407" s="51"/>
      <c r="I407" s="174"/>
      <c r="J407" s="57">
        <v>8</v>
      </c>
      <c r="K407" s="174">
        <v>0</v>
      </c>
      <c r="L407" s="57">
        <v>8</v>
      </c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72">
        <f>L407/J407</f>
        <v>1</v>
      </c>
      <c r="Z407" s="51"/>
      <c r="AA407" s="10"/>
    </row>
    <row r="408" spans="1:27" s="25" customFormat="1" ht="15.75" x14ac:dyDescent="0.2">
      <c r="A408" s="63">
        <v>3</v>
      </c>
      <c r="B408" s="177" t="s">
        <v>415</v>
      </c>
      <c r="C408" s="29"/>
      <c r="D408" s="51"/>
      <c r="E408" s="51"/>
      <c r="F408" s="51"/>
      <c r="G408" s="51"/>
      <c r="H408" s="51"/>
      <c r="I408" s="174"/>
      <c r="J408" s="29"/>
      <c r="K408" s="51"/>
      <c r="L408" s="29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  <c r="AA408" s="10"/>
    </row>
    <row r="409" spans="1:27" s="25" customFormat="1" ht="31.5" x14ac:dyDescent="0.2">
      <c r="A409" s="5"/>
      <c r="B409" s="178" t="s">
        <v>416</v>
      </c>
      <c r="C409" s="5" t="s">
        <v>407</v>
      </c>
      <c r="D409" s="51"/>
      <c r="E409" s="51"/>
      <c r="F409" s="51"/>
      <c r="G409" s="51"/>
      <c r="H409" s="51"/>
      <c r="I409" s="174"/>
      <c r="J409" s="57">
        <v>30</v>
      </c>
      <c r="K409" s="174"/>
      <c r="L409" s="57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72"/>
      <c r="Z409" s="51"/>
      <c r="AA409" s="10"/>
    </row>
    <row r="410" spans="1:27" s="25" customFormat="1" ht="15.75" x14ac:dyDescent="0.2">
      <c r="A410" s="5"/>
      <c r="B410" s="178" t="s">
        <v>417</v>
      </c>
      <c r="C410" s="5" t="s">
        <v>407</v>
      </c>
      <c r="D410" s="51"/>
      <c r="E410" s="51"/>
      <c r="F410" s="51"/>
      <c r="G410" s="51"/>
      <c r="H410" s="51"/>
      <c r="I410" s="174"/>
      <c r="J410" s="57">
        <v>10</v>
      </c>
      <c r="K410" s="51"/>
      <c r="L410" s="57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72"/>
      <c r="Z410" s="51"/>
      <c r="AA410" s="10"/>
    </row>
    <row r="411" spans="1:27" s="10" customFormat="1" ht="15.75" x14ac:dyDescent="0.2">
      <c r="A411" s="5"/>
      <c r="B411" s="178" t="s">
        <v>469</v>
      </c>
      <c r="C411" s="5" t="s">
        <v>407</v>
      </c>
      <c r="D411" s="51"/>
      <c r="E411" s="51"/>
      <c r="F411" s="51"/>
      <c r="G411" s="51"/>
      <c r="H411" s="51"/>
      <c r="I411" s="174"/>
      <c r="J411" s="57">
        <v>20</v>
      </c>
      <c r="K411" s="174">
        <v>20</v>
      </c>
      <c r="L411" s="57">
        <v>20</v>
      </c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72">
        <f>L411/J411</f>
        <v>1</v>
      </c>
      <c r="Z411" s="51"/>
    </row>
    <row r="412" spans="1:27" s="25" customFormat="1" ht="15.75" x14ac:dyDescent="0.2">
      <c r="A412" s="63">
        <v>4</v>
      </c>
      <c r="B412" s="177" t="s">
        <v>418</v>
      </c>
      <c r="C412" s="29"/>
      <c r="D412" s="51"/>
      <c r="E412" s="51"/>
      <c r="F412" s="51"/>
      <c r="G412" s="51"/>
      <c r="H412" s="51"/>
      <c r="I412" s="174"/>
      <c r="J412" s="29"/>
      <c r="K412" s="51"/>
      <c r="L412" s="29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  <c r="AA412" s="10"/>
    </row>
    <row r="413" spans="1:27" s="25" customFormat="1" ht="15.75" x14ac:dyDescent="0.2">
      <c r="A413" s="5" t="s">
        <v>5</v>
      </c>
      <c r="B413" s="178" t="s">
        <v>419</v>
      </c>
      <c r="C413" s="5" t="s">
        <v>420</v>
      </c>
      <c r="D413" s="51"/>
      <c r="E413" s="51"/>
      <c r="F413" s="51"/>
      <c r="G413" s="51"/>
      <c r="H413" s="51"/>
      <c r="I413" s="174"/>
      <c r="J413" s="57">
        <v>1</v>
      </c>
      <c r="K413" s="121">
        <v>1</v>
      </c>
      <c r="L413" s="57">
        <v>1</v>
      </c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72"/>
      <c r="X413" s="72">
        <f>K413/J413</f>
        <v>1</v>
      </c>
      <c r="Y413" s="72">
        <f>L413/J413</f>
        <v>1</v>
      </c>
      <c r="Z413" s="51"/>
      <c r="AA413" s="10"/>
    </row>
    <row r="414" spans="1:27" s="25" customFormat="1" ht="15.75" x14ac:dyDescent="0.2">
      <c r="A414" s="5" t="s">
        <v>5</v>
      </c>
      <c r="B414" s="178" t="s">
        <v>421</v>
      </c>
      <c r="C414" s="5" t="s">
        <v>407</v>
      </c>
      <c r="D414" s="51"/>
      <c r="E414" s="51"/>
      <c r="F414" s="51"/>
      <c r="G414" s="51"/>
      <c r="H414" s="51"/>
      <c r="I414" s="51"/>
      <c r="J414" s="57">
        <v>72</v>
      </c>
      <c r="K414" s="121">
        <v>40</v>
      </c>
      <c r="L414" s="57">
        <v>72</v>
      </c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72">
        <f>L414/J414</f>
        <v>1</v>
      </c>
      <c r="Z414" s="51"/>
      <c r="AA414" s="10"/>
    </row>
    <row r="415" spans="1:27" s="25" customFormat="1" ht="15.75" x14ac:dyDescent="0.2">
      <c r="A415" s="5"/>
      <c r="B415" s="178" t="s">
        <v>422</v>
      </c>
      <c r="C415" s="5" t="s">
        <v>407</v>
      </c>
      <c r="D415" s="51"/>
      <c r="E415" s="51"/>
      <c r="F415" s="51"/>
      <c r="G415" s="51"/>
      <c r="H415" s="51"/>
      <c r="I415" s="174"/>
      <c r="J415" s="57">
        <v>12</v>
      </c>
      <c r="K415" s="121">
        <v>12</v>
      </c>
      <c r="L415" s="57">
        <v>12</v>
      </c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72">
        <f>L415/J415</f>
        <v>1</v>
      </c>
      <c r="Z415" s="51"/>
      <c r="AA415" s="10"/>
    </row>
    <row r="416" spans="1:27" s="25" customFormat="1" ht="15.75" x14ac:dyDescent="0.2">
      <c r="A416" s="5"/>
      <c r="B416" s="178" t="s">
        <v>423</v>
      </c>
      <c r="C416" s="5" t="s">
        <v>407</v>
      </c>
      <c r="D416" s="51"/>
      <c r="E416" s="51"/>
      <c r="F416" s="51"/>
      <c r="G416" s="51"/>
      <c r="H416" s="51"/>
      <c r="I416" s="174"/>
      <c r="J416" s="57">
        <v>60</v>
      </c>
      <c r="K416" s="121">
        <v>45</v>
      </c>
      <c r="L416" s="57">
        <v>60</v>
      </c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72"/>
      <c r="X416" s="72">
        <f>K416/J416</f>
        <v>0.75</v>
      </c>
      <c r="Y416" s="72">
        <f>L416/J416</f>
        <v>1</v>
      </c>
      <c r="Z416" s="51"/>
      <c r="AA416" s="10"/>
    </row>
    <row r="417" spans="1:27" s="25" customFormat="1" ht="31.5" x14ac:dyDescent="0.2">
      <c r="A417" s="63">
        <v>5</v>
      </c>
      <c r="B417" s="177" t="s">
        <v>424</v>
      </c>
      <c r="C417" s="29"/>
      <c r="D417" s="51"/>
      <c r="E417" s="51"/>
      <c r="F417" s="51"/>
      <c r="G417" s="51"/>
      <c r="H417" s="51"/>
      <c r="I417" s="51"/>
      <c r="J417" s="29"/>
      <c r="K417" s="51"/>
      <c r="L417" s="29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  <c r="AA417" s="10"/>
    </row>
    <row r="418" spans="1:27" s="25" customFormat="1" ht="31.5" x14ac:dyDescent="0.2">
      <c r="A418" s="5" t="s">
        <v>5</v>
      </c>
      <c r="B418" s="178" t="s">
        <v>425</v>
      </c>
      <c r="C418" s="5" t="s">
        <v>426</v>
      </c>
      <c r="D418" s="51"/>
      <c r="E418" s="51"/>
      <c r="F418" s="51"/>
      <c r="G418" s="51"/>
      <c r="H418" s="51"/>
      <c r="I418" s="174">
        <v>93</v>
      </c>
      <c r="J418" s="57">
        <v>93</v>
      </c>
      <c r="K418" s="174">
        <v>93</v>
      </c>
      <c r="L418" s="57">
        <v>93</v>
      </c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72">
        <f>L418/J418</f>
        <v>1</v>
      </c>
      <c r="Z418" s="51"/>
      <c r="AA418" s="10"/>
    </row>
    <row r="419" spans="1:27" s="25" customFormat="1" ht="31.5" x14ac:dyDescent="0.2">
      <c r="A419" s="5"/>
      <c r="B419" s="178" t="s">
        <v>427</v>
      </c>
      <c r="C419" s="5" t="s">
        <v>426</v>
      </c>
      <c r="D419" s="51"/>
      <c r="E419" s="51"/>
      <c r="F419" s="51"/>
      <c r="G419" s="51"/>
      <c r="H419" s="51"/>
      <c r="I419" s="51"/>
      <c r="J419" s="57">
        <v>77</v>
      </c>
      <c r="K419" s="51"/>
      <c r="L419" s="57">
        <v>77</v>
      </c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72">
        <f>L419/J419</f>
        <v>1</v>
      </c>
      <c r="Z419" s="51"/>
      <c r="AA419" s="10"/>
    </row>
    <row r="420" spans="1:27" s="25" customFormat="1" ht="15.75" x14ac:dyDescent="0.2">
      <c r="A420" s="5" t="s">
        <v>5</v>
      </c>
      <c r="B420" s="178" t="s">
        <v>428</v>
      </c>
      <c r="C420" s="5" t="s">
        <v>8</v>
      </c>
      <c r="D420" s="51"/>
      <c r="E420" s="51"/>
      <c r="F420" s="51"/>
      <c r="G420" s="51"/>
      <c r="H420" s="51"/>
      <c r="I420" s="51"/>
      <c r="J420" s="76">
        <v>82.8</v>
      </c>
      <c r="K420" s="51"/>
      <c r="L420" s="76">
        <v>82.8</v>
      </c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  <c r="AA420" s="10"/>
    </row>
    <row r="421" spans="1:27" s="25" customFormat="1" ht="15.75" x14ac:dyDescent="0.2">
      <c r="A421" s="5" t="s">
        <v>5</v>
      </c>
      <c r="B421" s="178" t="s">
        <v>429</v>
      </c>
      <c r="C421" s="5" t="s">
        <v>193</v>
      </c>
      <c r="D421" s="51"/>
      <c r="E421" s="51"/>
      <c r="F421" s="51"/>
      <c r="G421" s="51"/>
      <c r="H421" s="51"/>
      <c r="I421" s="50">
        <v>12492</v>
      </c>
      <c r="J421" s="50">
        <v>12632</v>
      </c>
      <c r="K421" s="122">
        <v>12702</v>
      </c>
      <c r="L421" s="50">
        <v>12702</v>
      </c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72">
        <f>L421/J421</f>
        <v>1.0055414819506017</v>
      </c>
      <c r="Z421" s="51"/>
      <c r="AA421" s="10"/>
    </row>
    <row r="422" spans="1:27" s="25" customFormat="1" ht="15.75" x14ac:dyDescent="0.2">
      <c r="A422" s="5"/>
      <c r="B422" s="178" t="s">
        <v>430</v>
      </c>
      <c r="C422" s="5" t="s">
        <v>193</v>
      </c>
      <c r="D422" s="51"/>
      <c r="E422" s="51"/>
      <c r="F422" s="51"/>
      <c r="G422" s="51"/>
      <c r="H422" s="51"/>
      <c r="I422" s="51"/>
      <c r="J422" s="50">
        <v>12032</v>
      </c>
      <c r="K422" s="51"/>
      <c r="L422" s="50">
        <v>12032</v>
      </c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72">
        <f>L422/J422</f>
        <v>1</v>
      </c>
      <c r="Z422" s="51"/>
      <c r="AA422" s="10"/>
    </row>
    <row r="423" spans="1:27" s="25" customFormat="1" ht="15.75" x14ac:dyDescent="0.2">
      <c r="A423" s="5" t="s">
        <v>5</v>
      </c>
      <c r="B423" s="178" t="s">
        <v>431</v>
      </c>
      <c r="C423" s="5" t="s">
        <v>8</v>
      </c>
      <c r="D423" s="51"/>
      <c r="E423" s="51"/>
      <c r="F423" s="51"/>
      <c r="G423" s="51"/>
      <c r="H423" s="51"/>
      <c r="I423" s="51"/>
      <c r="J423" s="76">
        <v>88.9</v>
      </c>
      <c r="K423" s="51"/>
      <c r="L423" s="76">
        <v>88.9</v>
      </c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  <c r="AA423" s="10"/>
    </row>
    <row r="424" spans="1:27" s="25" customFormat="1" ht="31.5" x14ac:dyDescent="0.2">
      <c r="A424" s="5" t="s">
        <v>5</v>
      </c>
      <c r="B424" s="178" t="s">
        <v>432</v>
      </c>
      <c r="C424" s="5" t="s">
        <v>433</v>
      </c>
      <c r="D424" s="51"/>
      <c r="E424" s="51"/>
      <c r="F424" s="51"/>
      <c r="G424" s="51"/>
      <c r="H424" s="51"/>
      <c r="I424" s="174">
        <v>100</v>
      </c>
      <c r="J424" s="57">
        <v>100</v>
      </c>
      <c r="K424" s="57">
        <v>100</v>
      </c>
      <c r="L424" s="57">
        <v>100</v>
      </c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72">
        <f>L424/J424</f>
        <v>1</v>
      </c>
      <c r="Z424" s="51"/>
      <c r="AA424" s="10"/>
    </row>
    <row r="425" spans="1:27" s="25" customFormat="1" ht="31.5" x14ac:dyDescent="0.2">
      <c r="A425" s="5"/>
      <c r="B425" s="178" t="s">
        <v>434</v>
      </c>
      <c r="C425" s="5" t="s">
        <v>433</v>
      </c>
      <c r="D425" s="51"/>
      <c r="E425" s="51"/>
      <c r="F425" s="51"/>
      <c r="G425" s="51"/>
      <c r="H425" s="51"/>
      <c r="I425" s="51"/>
      <c r="J425" s="57">
        <v>97</v>
      </c>
      <c r="K425" s="51"/>
      <c r="L425" s="57">
        <v>97</v>
      </c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72">
        <f>L425/J425</f>
        <v>1</v>
      </c>
      <c r="Z425" s="51"/>
      <c r="AA425" s="10"/>
    </row>
    <row r="426" spans="1:27" s="25" customFormat="1" ht="31.5" x14ac:dyDescent="0.2">
      <c r="A426" s="5" t="s">
        <v>5</v>
      </c>
      <c r="B426" s="178" t="s">
        <v>435</v>
      </c>
      <c r="C426" s="5" t="s">
        <v>8</v>
      </c>
      <c r="D426" s="51"/>
      <c r="E426" s="51"/>
      <c r="F426" s="51"/>
      <c r="G426" s="51"/>
      <c r="H426" s="51"/>
      <c r="I426" s="51"/>
      <c r="J426" s="76">
        <v>97</v>
      </c>
      <c r="K426" s="51"/>
      <c r="L426" s="76">
        <v>97</v>
      </c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  <c r="AA426" s="10"/>
    </row>
    <row r="427" spans="1:27" s="25" customFormat="1" ht="15.75" x14ac:dyDescent="0.2">
      <c r="A427" s="63">
        <v>6</v>
      </c>
      <c r="B427" s="177" t="s">
        <v>436</v>
      </c>
      <c r="C427" s="29"/>
      <c r="D427" s="51"/>
      <c r="E427" s="51"/>
      <c r="F427" s="51"/>
      <c r="G427" s="51"/>
      <c r="H427" s="51"/>
      <c r="I427" s="51"/>
      <c r="J427" s="29"/>
      <c r="K427" s="51"/>
      <c r="L427" s="29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  <c r="AA427" s="10"/>
    </row>
    <row r="428" spans="1:27" s="25" customFormat="1" ht="15.75" x14ac:dyDescent="0.2">
      <c r="A428" s="5"/>
      <c r="B428" s="178" t="s">
        <v>437</v>
      </c>
      <c r="C428" s="5" t="s">
        <v>438</v>
      </c>
      <c r="D428" s="51"/>
      <c r="E428" s="51"/>
      <c r="F428" s="51"/>
      <c r="G428" s="51"/>
      <c r="H428" s="51"/>
      <c r="I428" s="51"/>
      <c r="J428" s="57">
        <v>100</v>
      </c>
      <c r="K428" s="51"/>
      <c r="L428" s="57">
        <v>100</v>
      </c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72">
        <f>L428/J428</f>
        <v>1</v>
      </c>
      <c r="Z428" s="51"/>
      <c r="AA428" s="10"/>
    </row>
    <row r="429" spans="1:27" s="25" customFormat="1" ht="15.75" x14ac:dyDescent="0.2">
      <c r="A429" s="5"/>
      <c r="B429" s="178" t="s">
        <v>439</v>
      </c>
      <c r="C429" s="5" t="s">
        <v>438</v>
      </c>
      <c r="D429" s="51"/>
      <c r="E429" s="51"/>
      <c r="F429" s="51"/>
      <c r="G429" s="51"/>
      <c r="H429" s="51"/>
      <c r="I429" s="51"/>
      <c r="J429" s="29"/>
      <c r="K429" s="51"/>
      <c r="L429" s="29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  <c r="AA429" s="10"/>
    </row>
    <row r="430" spans="1:27" s="25" customFormat="1" ht="15.75" x14ac:dyDescent="0.2">
      <c r="A430" s="5"/>
      <c r="B430" s="178" t="s">
        <v>440</v>
      </c>
      <c r="C430" s="5" t="s">
        <v>438</v>
      </c>
      <c r="D430" s="51"/>
      <c r="E430" s="51"/>
      <c r="F430" s="51"/>
      <c r="G430" s="51"/>
      <c r="H430" s="51"/>
      <c r="I430" s="51"/>
      <c r="J430" s="57">
        <v>100</v>
      </c>
      <c r="K430" s="51"/>
      <c r="L430" s="57">
        <v>100</v>
      </c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72">
        <f>L430/J430</f>
        <v>1</v>
      </c>
      <c r="Z430" s="51"/>
      <c r="AA430" s="10"/>
    </row>
    <row r="431" spans="1:27" s="25" customFormat="1" ht="15.75" x14ac:dyDescent="0.2">
      <c r="A431" s="5" t="s">
        <v>5</v>
      </c>
      <c r="B431" s="178" t="s">
        <v>441</v>
      </c>
      <c r="C431" s="5" t="s">
        <v>438</v>
      </c>
      <c r="D431" s="51"/>
      <c r="E431" s="51"/>
      <c r="F431" s="51"/>
      <c r="G431" s="51"/>
      <c r="H431" s="51"/>
      <c r="I431" s="50">
        <v>4220</v>
      </c>
      <c r="J431" s="50">
        <v>4420</v>
      </c>
      <c r="K431" s="50">
        <v>4320</v>
      </c>
      <c r="L431" s="50">
        <v>4420</v>
      </c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72">
        <f>K431/I431</f>
        <v>1.0236966824644549</v>
      </c>
      <c r="X431" s="72">
        <f>K431/J431</f>
        <v>0.9773755656108597</v>
      </c>
      <c r="Y431" s="72">
        <f>L431/J431</f>
        <v>1</v>
      </c>
      <c r="Z431" s="51"/>
      <c r="AA431" s="10"/>
    </row>
    <row r="432" spans="1:27" s="25" customFormat="1" ht="15.75" x14ac:dyDescent="0.2">
      <c r="A432" s="5"/>
      <c r="B432" s="178" t="s">
        <v>442</v>
      </c>
      <c r="C432" s="5" t="s">
        <v>438</v>
      </c>
      <c r="D432" s="51"/>
      <c r="E432" s="51"/>
      <c r="F432" s="51"/>
      <c r="G432" s="51"/>
      <c r="H432" s="51"/>
      <c r="I432" s="51"/>
      <c r="J432" s="29"/>
      <c r="K432" s="51"/>
      <c r="L432" s="29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  <c r="AA432" s="10"/>
    </row>
    <row r="433" spans="1:27" s="25" customFormat="1" ht="15.75" x14ac:dyDescent="0.2">
      <c r="A433" s="5"/>
      <c r="B433" s="178" t="s">
        <v>440</v>
      </c>
      <c r="C433" s="5" t="s">
        <v>438</v>
      </c>
      <c r="D433" s="51"/>
      <c r="E433" s="51"/>
      <c r="F433" s="51"/>
      <c r="G433" s="51"/>
      <c r="H433" s="51"/>
      <c r="I433" s="50">
        <v>4220</v>
      </c>
      <c r="J433" s="50">
        <v>4420</v>
      </c>
      <c r="K433" s="50">
        <v>4320</v>
      </c>
      <c r="L433" s="50">
        <v>4420</v>
      </c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72">
        <f>K433/I433</f>
        <v>1.0236966824644549</v>
      </c>
      <c r="X433" s="72">
        <f>K433/J433</f>
        <v>0.9773755656108597</v>
      </c>
      <c r="Y433" s="72">
        <f>L433/J433</f>
        <v>1</v>
      </c>
      <c r="Z433" s="51"/>
      <c r="AA433" s="10"/>
    </row>
    <row r="434" spans="1:27" s="25" customFormat="1" ht="15.75" x14ac:dyDescent="0.2">
      <c r="A434" s="63">
        <v>7</v>
      </c>
      <c r="B434" s="177" t="s">
        <v>443</v>
      </c>
      <c r="C434" s="29"/>
      <c r="D434" s="51"/>
      <c r="E434" s="51"/>
      <c r="F434" s="51"/>
      <c r="G434" s="51"/>
      <c r="H434" s="51"/>
      <c r="I434" s="51"/>
      <c r="J434" s="29"/>
      <c r="K434" s="51"/>
      <c r="L434" s="29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  <c r="AA434" s="10"/>
    </row>
    <row r="435" spans="1:27" s="25" customFormat="1" ht="15.75" x14ac:dyDescent="0.2">
      <c r="A435" s="5" t="s">
        <v>5</v>
      </c>
      <c r="B435" s="47" t="s">
        <v>444</v>
      </c>
      <c r="C435" s="6" t="s">
        <v>445</v>
      </c>
      <c r="D435" s="51"/>
      <c r="E435" s="51"/>
      <c r="F435" s="51"/>
      <c r="G435" s="51"/>
      <c r="H435" s="51"/>
      <c r="I435" s="51"/>
      <c r="J435" s="29"/>
      <c r="K435" s="51"/>
      <c r="L435" s="29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  <c r="AA435" s="10"/>
    </row>
    <row r="436" spans="1:27" s="25" customFormat="1" ht="15.75" x14ac:dyDescent="0.2">
      <c r="A436" s="5"/>
      <c r="B436" s="47" t="s">
        <v>446</v>
      </c>
      <c r="C436" s="5" t="s">
        <v>445</v>
      </c>
      <c r="D436" s="51"/>
      <c r="E436" s="51"/>
      <c r="F436" s="51"/>
      <c r="G436" s="51"/>
      <c r="H436" s="51"/>
      <c r="I436" s="51"/>
      <c r="J436" s="57">
        <v>120</v>
      </c>
      <c r="K436" s="51"/>
      <c r="L436" s="57">
        <v>120</v>
      </c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72">
        <f>L436/J436</f>
        <v>1</v>
      </c>
      <c r="Z436" s="51"/>
      <c r="AA436" s="10"/>
    </row>
    <row r="437" spans="1:27" s="25" customFormat="1" ht="15.75" x14ac:dyDescent="0.2">
      <c r="A437" s="5" t="s">
        <v>5</v>
      </c>
      <c r="B437" s="178" t="s">
        <v>447</v>
      </c>
      <c r="D437" s="51"/>
      <c r="E437" s="51"/>
      <c r="F437" s="51"/>
      <c r="G437" s="51"/>
      <c r="H437" s="51"/>
      <c r="I437" s="174">
        <v>1</v>
      </c>
      <c r="J437" s="57">
        <v>1</v>
      </c>
      <c r="K437" s="57">
        <v>1</v>
      </c>
      <c r="L437" s="57">
        <v>1</v>
      </c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72">
        <f>K437/I437</f>
        <v>1</v>
      </c>
      <c r="X437" s="72">
        <f>K437/J437</f>
        <v>1</v>
      </c>
      <c r="Y437" s="72">
        <f>L437/J437</f>
        <v>1</v>
      </c>
      <c r="Z437" s="51"/>
      <c r="AA437" s="10"/>
    </row>
    <row r="438" spans="1:27" s="25" customFormat="1" ht="15.75" x14ac:dyDescent="0.2">
      <c r="A438" s="2" t="s">
        <v>61</v>
      </c>
      <c r="B438" s="177" t="s">
        <v>449</v>
      </c>
      <c r="C438" s="5" t="s">
        <v>448</v>
      </c>
      <c r="D438" s="51"/>
      <c r="E438" s="51"/>
      <c r="F438" s="51"/>
      <c r="G438" s="51"/>
      <c r="H438" s="51"/>
      <c r="I438" s="51"/>
      <c r="J438" s="29"/>
      <c r="K438" s="51"/>
      <c r="L438" s="29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72"/>
      <c r="Y438" s="51"/>
      <c r="Z438" s="51"/>
      <c r="AA438" s="10"/>
    </row>
    <row r="439" spans="1:27" s="25" customFormat="1" ht="15.75" x14ac:dyDescent="0.2">
      <c r="A439" s="91">
        <v>1</v>
      </c>
      <c r="B439" s="178" t="s">
        <v>450</v>
      </c>
      <c r="C439" s="5" t="s">
        <v>420</v>
      </c>
      <c r="D439" s="51"/>
      <c r="E439" s="51"/>
      <c r="F439" s="51"/>
      <c r="G439" s="51"/>
      <c r="H439" s="51"/>
      <c r="I439" s="174">
        <v>1</v>
      </c>
      <c r="J439" s="57">
        <v>1</v>
      </c>
      <c r="K439" s="57">
        <v>1</v>
      </c>
      <c r="L439" s="57">
        <v>1</v>
      </c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72"/>
      <c r="Y439" s="72">
        <f>L439/J439</f>
        <v>1</v>
      </c>
      <c r="Z439" s="51"/>
      <c r="AA439" s="10"/>
    </row>
    <row r="440" spans="1:27" s="25" customFormat="1" ht="15.75" x14ac:dyDescent="0.2">
      <c r="A440" s="91">
        <v>2</v>
      </c>
      <c r="B440" s="178" t="s">
        <v>451</v>
      </c>
      <c r="C440" s="5" t="s">
        <v>452</v>
      </c>
      <c r="D440" s="51"/>
      <c r="E440" s="51"/>
      <c r="F440" s="51"/>
      <c r="G440" s="51"/>
      <c r="H440" s="51"/>
      <c r="I440" s="174">
        <v>115</v>
      </c>
      <c r="J440" s="57">
        <v>119</v>
      </c>
      <c r="K440" s="174">
        <v>116</v>
      </c>
      <c r="L440" s="57">
        <v>116</v>
      </c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72">
        <f t="shared" ref="X440:X445" si="50">K440/J440</f>
        <v>0.97478991596638653</v>
      </c>
      <c r="Y440" s="72">
        <f t="shared" ref="Y440:Y445" si="51">L440/J440</f>
        <v>0.97478991596638653</v>
      </c>
      <c r="Z440" s="51"/>
      <c r="AA440" s="10"/>
    </row>
    <row r="441" spans="1:27" s="25" customFormat="1" ht="15.75" x14ac:dyDescent="0.2">
      <c r="A441" s="5"/>
      <c r="B441" s="178" t="s">
        <v>453</v>
      </c>
      <c r="C441" s="5" t="s">
        <v>452</v>
      </c>
      <c r="D441" s="51"/>
      <c r="E441" s="51"/>
      <c r="F441" s="51"/>
      <c r="G441" s="51"/>
      <c r="H441" s="51"/>
      <c r="I441" s="174"/>
      <c r="J441" s="29"/>
      <c r="K441" s="51"/>
      <c r="L441" s="29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72"/>
      <c r="Y441" s="72"/>
      <c r="Z441" s="51"/>
      <c r="AA441" s="10"/>
    </row>
    <row r="442" spans="1:27" s="25" customFormat="1" ht="15.75" x14ac:dyDescent="0.2">
      <c r="A442" s="5"/>
      <c r="B442" s="178" t="s">
        <v>454</v>
      </c>
      <c r="C442" s="5" t="s">
        <v>452</v>
      </c>
      <c r="D442" s="51"/>
      <c r="E442" s="51"/>
      <c r="F442" s="51"/>
      <c r="G442" s="51"/>
      <c r="H442" s="51"/>
      <c r="I442" s="174">
        <v>1</v>
      </c>
      <c r="J442" s="57">
        <v>1</v>
      </c>
      <c r="K442" s="174">
        <v>1</v>
      </c>
      <c r="L442" s="57">
        <v>1</v>
      </c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72">
        <f t="shared" si="50"/>
        <v>1</v>
      </c>
      <c r="Y442" s="72">
        <f t="shared" si="51"/>
        <v>1</v>
      </c>
      <c r="Z442" s="51"/>
      <c r="AA442" s="10"/>
    </row>
    <row r="443" spans="1:27" s="25" customFormat="1" ht="15.75" x14ac:dyDescent="0.2">
      <c r="A443" s="5"/>
      <c r="B443" s="178" t="s">
        <v>455</v>
      </c>
      <c r="C443" s="5" t="s">
        <v>452</v>
      </c>
      <c r="D443" s="51"/>
      <c r="E443" s="51"/>
      <c r="F443" s="51"/>
      <c r="G443" s="51"/>
      <c r="H443" s="51"/>
      <c r="I443" s="174">
        <v>9</v>
      </c>
      <c r="J443" s="57">
        <v>9</v>
      </c>
      <c r="K443" s="174">
        <v>9</v>
      </c>
      <c r="L443" s="57">
        <v>9</v>
      </c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72">
        <f t="shared" si="50"/>
        <v>1</v>
      </c>
      <c r="Y443" s="72">
        <f t="shared" si="51"/>
        <v>1</v>
      </c>
      <c r="Z443" s="51"/>
      <c r="AA443" s="10"/>
    </row>
    <row r="444" spans="1:27" s="25" customFormat="1" ht="15.75" x14ac:dyDescent="0.2">
      <c r="A444" s="5"/>
      <c r="B444" s="178" t="s">
        <v>456</v>
      </c>
      <c r="C444" s="5" t="s">
        <v>452</v>
      </c>
      <c r="D444" s="51"/>
      <c r="E444" s="51"/>
      <c r="F444" s="51"/>
      <c r="G444" s="51"/>
      <c r="H444" s="51"/>
      <c r="I444" s="174">
        <v>105</v>
      </c>
      <c r="J444" s="57">
        <v>109</v>
      </c>
      <c r="K444" s="174">
        <v>106</v>
      </c>
      <c r="L444" s="57">
        <v>106</v>
      </c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72">
        <f t="shared" si="50"/>
        <v>0.97247706422018354</v>
      </c>
      <c r="Y444" s="72">
        <f t="shared" si="51"/>
        <v>0.97247706422018354</v>
      </c>
      <c r="Z444" s="51"/>
      <c r="AA444" s="10"/>
    </row>
    <row r="445" spans="1:27" s="25" customFormat="1" ht="15.75" x14ac:dyDescent="0.2">
      <c r="A445" s="5"/>
      <c r="B445" s="178" t="s">
        <v>457</v>
      </c>
      <c r="C445" s="5" t="s">
        <v>8</v>
      </c>
      <c r="D445" s="51"/>
      <c r="E445" s="51"/>
      <c r="F445" s="51"/>
      <c r="G445" s="51"/>
      <c r="H445" s="51"/>
      <c r="I445" s="174">
        <v>89.2</v>
      </c>
      <c r="J445" s="71">
        <v>92.5</v>
      </c>
      <c r="K445" s="174">
        <v>91.4</v>
      </c>
      <c r="L445" s="71">
        <v>92.5</v>
      </c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72">
        <f t="shared" si="50"/>
        <v>0.98810810810810812</v>
      </c>
      <c r="Y445" s="72">
        <f t="shared" si="51"/>
        <v>1</v>
      </c>
      <c r="Z445" s="51"/>
      <c r="AA445" s="10"/>
    </row>
    <row r="446" spans="1:27" s="25" customFormat="1" ht="15.75" x14ac:dyDescent="0.2">
      <c r="A446" s="2" t="s">
        <v>458</v>
      </c>
      <c r="B446" s="177" t="s">
        <v>459</v>
      </c>
      <c r="C446" s="29"/>
      <c r="D446" s="51"/>
      <c r="E446" s="51"/>
      <c r="F446" s="51"/>
      <c r="G446" s="51"/>
      <c r="H446" s="51"/>
      <c r="I446" s="51"/>
      <c r="J446" s="29"/>
      <c r="K446" s="51"/>
      <c r="L446" s="29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  <c r="AA446" s="10"/>
    </row>
    <row r="447" spans="1:27" s="25" customFormat="1" ht="31.5" x14ac:dyDescent="0.2">
      <c r="A447" s="91">
        <v>1</v>
      </c>
      <c r="B447" s="178" t="s">
        <v>460</v>
      </c>
      <c r="C447" s="5" t="s">
        <v>212</v>
      </c>
      <c r="D447" s="51"/>
      <c r="E447" s="51"/>
      <c r="F447" s="51"/>
      <c r="G447" s="51"/>
      <c r="H447" s="51"/>
      <c r="I447" s="50">
        <v>16500</v>
      </c>
      <c r="J447" s="50">
        <v>17500</v>
      </c>
      <c r="K447" s="50">
        <v>17500</v>
      </c>
      <c r="L447" s="50">
        <v>17500</v>
      </c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72">
        <f>K447/I447</f>
        <v>1.0606060606060606</v>
      </c>
      <c r="X447" s="72">
        <f>K447/J447</f>
        <v>1</v>
      </c>
      <c r="Y447" s="72">
        <f>L447/J447</f>
        <v>1</v>
      </c>
      <c r="Z447" s="51"/>
      <c r="AA447" s="10"/>
    </row>
    <row r="448" spans="1:27" s="25" customFormat="1" ht="15.75" x14ac:dyDescent="0.2">
      <c r="A448" s="5" t="s">
        <v>5</v>
      </c>
      <c r="B448" s="178" t="s">
        <v>219</v>
      </c>
      <c r="C448" s="5" t="s">
        <v>8</v>
      </c>
      <c r="D448" s="51"/>
      <c r="E448" s="51"/>
      <c r="F448" s="51"/>
      <c r="G448" s="51"/>
      <c r="H448" s="51"/>
      <c r="I448" s="69">
        <v>28.5</v>
      </c>
      <c r="J448" s="70">
        <v>28.6</v>
      </c>
      <c r="K448" s="70">
        <v>28.6</v>
      </c>
      <c r="L448" s="71">
        <v>28.6</v>
      </c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72">
        <f>K448/I448</f>
        <v>1.0035087719298246</v>
      </c>
      <c r="X448" s="72">
        <f>K448/J448</f>
        <v>1</v>
      </c>
      <c r="Y448" s="72">
        <f>L448/J448</f>
        <v>1</v>
      </c>
      <c r="Z448" s="51"/>
      <c r="AA448" s="10"/>
    </row>
    <row r="449" spans="1:27" s="25" customFormat="1" ht="31.5" x14ac:dyDescent="0.2">
      <c r="A449" s="91">
        <v>2</v>
      </c>
      <c r="B449" s="178" t="s">
        <v>461</v>
      </c>
      <c r="C449" s="5" t="s">
        <v>462</v>
      </c>
      <c r="D449" s="51"/>
      <c r="E449" s="51"/>
      <c r="F449" s="51"/>
      <c r="G449" s="51"/>
      <c r="H449" s="51"/>
      <c r="I449" s="50">
        <v>1650</v>
      </c>
      <c r="J449" s="50">
        <v>1756</v>
      </c>
      <c r="K449" s="50">
        <v>1756</v>
      </c>
      <c r="L449" s="50">
        <v>1756</v>
      </c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72">
        <f>K449/I449</f>
        <v>1.0642424242424242</v>
      </c>
      <c r="X449" s="72">
        <f>K449/J449</f>
        <v>1</v>
      </c>
      <c r="Y449" s="72">
        <f>L449/J449</f>
        <v>1</v>
      </c>
      <c r="Z449" s="51"/>
      <c r="AA449" s="10"/>
    </row>
    <row r="450" spans="1:27" s="25" customFormat="1" ht="15.75" x14ac:dyDescent="0.2">
      <c r="A450" s="91">
        <v>3</v>
      </c>
      <c r="B450" s="178" t="s">
        <v>463</v>
      </c>
      <c r="C450" s="5" t="s">
        <v>464</v>
      </c>
      <c r="D450" s="51"/>
      <c r="E450" s="51"/>
      <c r="F450" s="51"/>
      <c r="G450" s="51"/>
      <c r="H450" s="51"/>
      <c r="I450" s="174">
        <v>29</v>
      </c>
      <c r="J450" s="57">
        <v>33</v>
      </c>
      <c r="K450" s="174">
        <v>33</v>
      </c>
      <c r="L450" s="57">
        <v>33</v>
      </c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72">
        <f t="shared" ref="W450:W453" si="52">K450/I450</f>
        <v>1.1379310344827587</v>
      </c>
      <c r="X450" s="72">
        <f t="shared" ref="X450:X453" si="53">K450/J450</f>
        <v>1</v>
      </c>
      <c r="Y450" s="72">
        <f t="shared" ref="Y450:Y453" si="54">L450/J450</f>
        <v>1</v>
      </c>
      <c r="Z450" s="51"/>
      <c r="AA450" s="10"/>
    </row>
    <row r="451" spans="1:27" s="25" customFormat="1" ht="15.75" x14ac:dyDescent="0.2">
      <c r="A451" s="91">
        <v>4</v>
      </c>
      <c r="B451" s="178" t="s">
        <v>465</v>
      </c>
      <c r="C451" s="29"/>
      <c r="D451" s="51"/>
      <c r="E451" s="51"/>
      <c r="F451" s="51"/>
      <c r="G451" s="51"/>
      <c r="H451" s="51"/>
      <c r="I451" s="174">
        <v>7</v>
      </c>
      <c r="J451" s="57">
        <v>7</v>
      </c>
      <c r="K451" s="174">
        <v>6</v>
      </c>
      <c r="L451" s="57">
        <v>7</v>
      </c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72">
        <f t="shared" si="52"/>
        <v>0.8571428571428571</v>
      </c>
      <c r="X451" s="72">
        <f t="shared" si="53"/>
        <v>0.8571428571428571</v>
      </c>
      <c r="Y451" s="72">
        <f t="shared" si="54"/>
        <v>1</v>
      </c>
      <c r="Z451" s="51"/>
      <c r="AA451" s="10"/>
    </row>
    <row r="452" spans="1:27" s="25" customFormat="1" ht="15.75" x14ac:dyDescent="0.2">
      <c r="A452" s="5" t="s">
        <v>5</v>
      </c>
      <c r="B452" s="178" t="s">
        <v>466</v>
      </c>
      <c r="C452" s="5" t="s">
        <v>467</v>
      </c>
      <c r="D452" s="51"/>
      <c r="E452" s="51"/>
      <c r="F452" s="51"/>
      <c r="G452" s="51"/>
      <c r="H452" s="51"/>
      <c r="I452" s="174">
        <v>1</v>
      </c>
      <c r="J452" s="57">
        <v>1</v>
      </c>
      <c r="K452" s="174"/>
      <c r="L452" s="57">
        <v>1</v>
      </c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72"/>
      <c r="X452" s="72"/>
      <c r="Y452" s="72">
        <f t="shared" si="54"/>
        <v>1</v>
      </c>
      <c r="Z452" s="51"/>
      <c r="AA452" s="10"/>
    </row>
    <row r="453" spans="1:27" s="25" customFormat="1" ht="15.75" x14ac:dyDescent="0.2">
      <c r="A453" s="5" t="s">
        <v>5</v>
      </c>
      <c r="B453" s="178" t="s">
        <v>468</v>
      </c>
      <c r="C453" s="5" t="s">
        <v>452</v>
      </c>
      <c r="D453" s="51"/>
      <c r="E453" s="51"/>
      <c r="F453" s="51"/>
      <c r="G453" s="51"/>
      <c r="H453" s="51"/>
      <c r="I453" s="174">
        <v>6</v>
      </c>
      <c r="J453" s="57">
        <v>6</v>
      </c>
      <c r="K453" s="174">
        <v>6</v>
      </c>
      <c r="L453" s="57">
        <v>6</v>
      </c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72">
        <f t="shared" si="52"/>
        <v>1</v>
      </c>
      <c r="X453" s="72">
        <f t="shared" si="53"/>
        <v>1</v>
      </c>
      <c r="Y453" s="72">
        <f t="shared" si="54"/>
        <v>1</v>
      </c>
      <c r="Z453" s="51"/>
      <c r="AA453" s="10"/>
    </row>
    <row r="454" spans="1:27" ht="31.5" x14ac:dyDescent="0.2">
      <c r="A454" s="115"/>
      <c r="B454" s="4" t="s">
        <v>470</v>
      </c>
      <c r="C454" s="120"/>
      <c r="D454" s="120"/>
      <c r="E454" s="120"/>
      <c r="F454" s="120"/>
      <c r="G454" s="120"/>
      <c r="H454" s="120"/>
      <c r="I454" s="120"/>
      <c r="J454" s="7"/>
      <c r="K454" s="120"/>
      <c r="L454" s="7"/>
      <c r="M454" s="120"/>
      <c r="N454" s="120"/>
      <c r="O454" s="120"/>
      <c r="P454" s="120"/>
      <c r="Q454" s="120"/>
      <c r="R454" s="120"/>
      <c r="S454" s="120"/>
      <c r="T454" s="120"/>
      <c r="U454" s="120"/>
      <c r="V454" s="120"/>
      <c r="W454" s="120"/>
      <c r="X454" s="120"/>
      <c r="Y454" s="120"/>
      <c r="Z454" s="120"/>
      <c r="AA454" s="9"/>
    </row>
    <row r="455" spans="1:27" ht="15.75" x14ac:dyDescent="0.2">
      <c r="A455" s="63">
        <v>1</v>
      </c>
      <c r="B455" s="177" t="s">
        <v>471</v>
      </c>
      <c r="C455" s="29"/>
      <c r="D455" s="51"/>
      <c r="E455" s="51"/>
      <c r="F455" s="51"/>
      <c r="G455" s="51"/>
      <c r="H455" s="51"/>
      <c r="I455" s="51"/>
      <c r="J455" s="29"/>
      <c r="K455" s="51"/>
      <c r="L455" s="29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  <c r="AA455" s="9"/>
    </row>
    <row r="456" spans="1:27" ht="15.75" x14ac:dyDescent="0.2">
      <c r="A456" s="5" t="s">
        <v>5</v>
      </c>
      <c r="B456" s="178" t="s">
        <v>472</v>
      </c>
      <c r="C456" s="5" t="s">
        <v>295</v>
      </c>
      <c r="D456" s="51"/>
      <c r="E456" s="51"/>
      <c r="F456" s="51"/>
      <c r="G456" s="51"/>
      <c r="H456" s="51"/>
      <c r="I456" s="174">
        <v>74</v>
      </c>
      <c r="J456" s="57">
        <v>183</v>
      </c>
      <c r="K456" s="174">
        <v>68</v>
      </c>
      <c r="L456" s="57">
        <v>183</v>
      </c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72">
        <f>K456/I456</f>
        <v>0.91891891891891897</v>
      </c>
      <c r="X456" s="72">
        <f t="shared" ref="X456:X459" si="55">K456/J456</f>
        <v>0.37158469945355194</v>
      </c>
      <c r="Y456" s="72">
        <f t="shared" ref="Y456:Y459" si="56">L456/J456</f>
        <v>1</v>
      </c>
      <c r="Z456" s="51"/>
      <c r="AA456" s="9"/>
    </row>
    <row r="457" spans="1:27" ht="15.75" x14ac:dyDescent="0.2">
      <c r="A457" s="5" t="s">
        <v>5</v>
      </c>
      <c r="B457" s="178" t="s">
        <v>473</v>
      </c>
      <c r="C457" s="5" t="s">
        <v>474</v>
      </c>
      <c r="D457" s="51"/>
      <c r="E457" s="51"/>
      <c r="F457" s="51"/>
      <c r="G457" s="51"/>
      <c r="H457" s="51"/>
      <c r="I457" s="50">
        <v>52800</v>
      </c>
      <c r="J457" s="50">
        <v>58765</v>
      </c>
      <c r="K457" s="50">
        <v>58500</v>
      </c>
      <c r="L457" s="50">
        <v>58765</v>
      </c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72">
        <f t="shared" ref="W457:W459" si="57">K457/I457</f>
        <v>1.1079545454545454</v>
      </c>
      <c r="X457" s="72">
        <f t="shared" si="55"/>
        <v>0.99549051306049519</v>
      </c>
      <c r="Y457" s="72">
        <f t="shared" si="56"/>
        <v>1</v>
      </c>
      <c r="Z457" s="51"/>
      <c r="AA457" s="9"/>
    </row>
    <row r="458" spans="1:27" ht="15.75" x14ac:dyDescent="0.2">
      <c r="A458" s="5" t="s">
        <v>5</v>
      </c>
      <c r="B458" s="178" t="s">
        <v>475</v>
      </c>
      <c r="C458" s="5" t="s">
        <v>474</v>
      </c>
      <c r="D458" s="51"/>
      <c r="E458" s="51"/>
      <c r="F458" s="51"/>
      <c r="G458" s="51"/>
      <c r="H458" s="51"/>
      <c r="I458" s="50">
        <v>4056</v>
      </c>
      <c r="J458" s="50">
        <v>4513</v>
      </c>
      <c r="K458" s="50">
        <v>1200</v>
      </c>
      <c r="L458" s="50">
        <v>4513</v>
      </c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72">
        <f t="shared" si="57"/>
        <v>0.29585798816568049</v>
      </c>
      <c r="X458" s="72">
        <f t="shared" si="55"/>
        <v>0.26589851539995568</v>
      </c>
      <c r="Y458" s="72">
        <f t="shared" si="56"/>
        <v>1</v>
      </c>
      <c r="Z458" s="51"/>
      <c r="AA458" s="9"/>
    </row>
    <row r="459" spans="1:27" ht="15.75" x14ac:dyDescent="0.2">
      <c r="A459" s="5" t="s">
        <v>5</v>
      </c>
      <c r="B459" s="178" t="s">
        <v>476</v>
      </c>
      <c r="C459" s="5" t="s">
        <v>113</v>
      </c>
      <c r="D459" s="51"/>
      <c r="E459" s="51"/>
      <c r="F459" s="51"/>
      <c r="G459" s="51"/>
      <c r="H459" s="51"/>
      <c r="I459" s="174">
        <v>10</v>
      </c>
      <c r="J459" s="57">
        <v>10</v>
      </c>
      <c r="K459" s="174">
        <v>10</v>
      </c>
      <c r="L459" s="57">
        <v>10</v>
      </c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72">
        <f t="shared" si="57"/>
        <v>1</v>
      </c>
      <c r="X459" s="72">
        <f t="shared" si="55"/>
        <v>1</v>
      </c>
      <c r="Y459" s="72">
        <f t="shared" si="56"/>
        <v>1</v>
      </c>
      <c r="Z459" s="51"/>
      <c r="AA459" s="9"/>
    </row>
    <row r="460" spans="1:27" ht="15.75" x14ac:dyDescent="0.2">
      <c r="A460" s="63">
        <v>2</v>
      </c>
      <c r="B460" s="177" t="s">
        <v>477</v>
      </c>
      <c r="C460" s="29"/>
      <c r="D460" s="51"/>
      <c r="E460" s="51"/>
      <c r="F460" s="51"/>
      <c r="G460" s="51"/>
      <c r="H460" s="51"/>
      <c r="I460" s="51"/>
      <c r="J460" s="29"/>
      <c r="K460" s="51"/>
      <c r="L460" s="29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  <c r="AA460" s="9"/>
    </row>
    <row r="461" spans="1:27" ht="31.5" x14ac:dyDescent="0.2">
      <c r="A461" s="114" t="s">
        <v>544</v>
      </c>
      <c r="B461" s="178" t="s">
        <v>561</v>
      </c>
      <c r="C461" s="5" t="s">
        <v>8</v>
      </c>
      <c r="D461" s="51"/>
      <c r="E461" s="51"/>
      <c r="F461" s="51"/>
      <c r="G461" s="51"/>
      <c r="H461" s="51"/>
      <c r="I461" s="174">
        <v>90.7</v>
      </c>
      <c r="J461" s="71">
        <v>91</v>
      </c>
      <c r="K461" s="174">
        <v>95.7</v>
      </c>
      <c r="L461" s="71">
        <v>95.7</v>
      </c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72">
        <f t="shared" ref="W461:W462" si="58">K461/I461</f>
        <v>1.0551267916207276</v>
      </c>
      <c r="X461" s="72">
        <f t="shared" ref="X461:X462" si="59">K461/J461</f>
        <v>1.0516483516483517</v>
      </c>
      <c r="Y461" s="72">
        <f t="shared" ref="Y461:Y462" si="60">L461/J461</f>
        <v>1.0516483516483517</v>
      </c>
      <c r="Z461" s="51"/>
      <c r="AA461" s="9"/>
    </row>
    <row r="462" spans="1:27" ht="15.75" x14ac:dyDescent="0.2">
      <c r="A462" s="114" t="s">
        <v>543</v>
      </c>
      <c r="B462" s="178" t="s">
        <v>478</v>
      </c>
      <c r="C462" s="5" t="s">
        <v>479</v>
      </c>
      <c r="D462" s="51"/>
      <c r="E462" s="51"/>
      <c r="F462" s="51"/>
      <c r="G462" s="51"/>
      <c r="H462" s="51"/>
      <c r="I462" s="50">
        <v>10260</v>
      </c>
      <c r="J462" s="50">
        <v>12600</v>
      </c>
      <c r="K462" s="50">
        <v>10260</v>
      </c>
      <c r="L462" s="50">
        <v>12600</v>
      </c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72">
        <f t="shared" si="58"/>
        <v>1</v>
      </c>
      <c r="X462" s="72">
        <f t="shared" si="59"/>
        <v>0.81428571428571428</v>
      </c>
      <c r="Y462" s="72">
        <f t="shared" si="60"/>
        <v>1</v>
      </c>
      <c r="Z462" s="51"/>
      <c r="AA462" s="9"/>
    </row>
    <row r="463" spans="1:27" ht="15.75" x14ac:dyDescent="0.2">
      <c r="A463" s="5"/>
      <c r="B463" s="178" t="s">
        <v>480</v>
      </c>
      <c r="C463" s="5" t="s">
        <v>479</v>
      </c>
      <c r="D463" s="51"/>
      <c r="E463" s="51"/>
      <c r="F463" s="51"/>
      <c r="G463" s="51"/>
      <c r="H463" s="51"/>
      <c r="I463" s="50"/>
      <c r="J463" s="50"/>
      <c r="K463" s="50"/>
      <c r="L463" s="29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  <c r="AA463" s="9"/>
    </row>
    <row r="464" spans="1:27" ht="15.75" x14ac:dyDescent="0.2">
      <c r="A464" s="5"/>
      <c r="B464" s="178" t="s">
        <v>481</v>
      </c>
      <c r="C464" s="5" t="s">
        <v>479</v>
      </c>
      <c r="D464" s="51"/>
      <c r="E464" s="51"/>
      <c r="F464" s="51"/>
      <c r="G464" s="51"/>
      <c r="H464" s="51"/>
      <c r="I464" s="50">
        <v>10260</v>
      </c>
      <c r="J464" s="50">
        <v>12600</v>
      </c>
      <c r="K464" s="50">
        <v>10260</v>
      </c>
      <c r="L464" s="50">
        <v>12600</v>
      </c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72">
        <f t="shared" ref="W464" si="61">K464/I464</f>
        <v>1</v>
      </c>
      <c r="X464" s="72">
        <f t="shared" ref="X464" si="62">K464/J464</f>
        <v>0.81428571428571428</v>
      </c>
      <c r="Y464" s="72">
        <f t="shared" ref="Y464:Y465" si="63">L464/J464</f>
        <v>1</v>
      </c>
      <c r="Z464" s="51"/>
      <c r="AA464" s="9"/>
    </row>
    <row r="465" spans="1:27" ht="15.75" x14ac:dyDescent="0.2">
      <c r="A465" s="5" t="s">
        <v>5</v>
      </c>
      <c r="B465" s="178" t="s">
        <v>482</v>
      </c>
      <c r="C465" s="5" t="s">
        <v>479</v>
      </c>
      <c r="D465" s="51"/>
      <c r="E465" s="51"/>
      <c r="F465" s="51"/>
      <c r="G465" s="51"/>
      <c r="H465" s="51"/>
      <c r="I465" s="174">
        <v>72.7</v>
      </c>
      <c r="J465" s="57">
        <v>110</v>
      </c>
      <c r="K465" s="174">
        <v>96.7</v>
      </c>
      <c r="L465" s="57">
        <v>110</v>
      </c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72">
        <f t="shared" ref="W465" si="64">K465/I465</f>
        <v>1.330123796423659</v>
      </c>
      <c r="X465" s="72">
        <f t="shared" ref="X465" si="65">K465/J465</f>
        <v>0.87909090909090915</v>
      </c>
      <c r="Y465" s="72">
        <f t="shared" si="63"/>
        <v>1</v>
      </c>
      <c r="Z465" s="51"/>
      <c r="AA465" s="9"/>
    </row>
    <row r="466" spans="1:27" ht="15.75" x14ac:dyDescent="0.2">
      <c r="A466" s="5"/>
      <c r="B466" s="178" t="s">
        <v>480</v>
      </c>
      <c r="C466" s="5" t="s">
        <v>479</v>
      </c>
      <c r="D466" s="51"/>
      <c r="E466" s="51"/>
      <c r="F466" s="51"/>
      <c r="G466" s="51"/>
      <c r="H466" s="51"/>
      <c r="I466" s="174"/>
      <c r="J466" s="35"/>
      <c r="K466" s="174"/>
      <c r="L466" s="29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  <c r="AA466" s="9"/>
    </row>
    <row r="467" spans="1:27" ht="15.75" x14ac:dyDescent="0.2">
      <c r="A467" s="5"/>
      <c r="B467" s="178" t="s">
        <v>481</v>
      </c>
      <c r="C467" s="5" t="s">
        <v>479</v>
      </c>
      <c r="D467" s="51"/>
      <c r="E467" s="51"/>
      <c r="F467" s="51"/>
      <c r="G467" s="51"/>
      <c r="H467" s="51"/>
      <c r="I467" s="174">
        <v>72.7</v>
      </c>
      <c r="J467" s="57">
        <v>110</v>
      </c>
      <c r="K467" s="174">
        <v>96.7</v>
      </c>
      <c r="L467" s="57">
        <v>110</v>
      </c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72">
        <f t="shared" ref="W467" si="66">K467/I467</f>
        <v>1.330123796423659</v>
      </c>
      <c r="X467" s="72">
        <f t="shared" ref="X467" si="67">K467/J467</f>
        <v>0.87909090909090915</v>
      </c>
      <c r="Y467" s="72">
        <f t="shared" ref="Y467:Y469" si="68">L467/J467</f>
        <v>1</v>
      </c>
      <c r="Z467" s="51"/>
      <c r="AA467" s="9"/>
    </row>
    <row r="468" spans="1:27" ht="15.75" x14ac:dyDescent="0.2">
      <c r="A468" s="114" t="s">
        <v>542</v>
      </c>
      <c r="B468" s="178" t="s">
        <v>483</v>
      </c>
      <c r="C468" s="5" t="s">
        <v>479</v>
      </c>
      <c r="D468" s="51"/>
      <c r="E468" s="51"/>
      <c r="F468" s="51"/>
      <c r="G468" s="51"/>
      <c r="H468" s="51"/>
      <c r="I468" s="50">
        <v>5130</v>
      </c>
      <c r="J468" s="50">
        <v>6700</v>
      </c>
      <c r="K468" s="50">
        <v>5130</v>
      </c>
      <c r="L468" s="50">
        <v>6700</v>
      </c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72">
        <f t="shared" ref="W468:W469" si="69">K468/I468</f>
        <v>1</v>
      </c>
      <c r="X468" s="72">
        <f t="shared" ref="X468:X469" si="70">K468/J468</f>
        <v>0.76567164179104474</v>
      </c>
      <c r="Y468" s="72">
        <f t="shared" si="68"/>
        <v>1</v>
      </c>
      <c r="Z468" s="51"/>
      <c r="AA468" s="9"/>
    </row>
    <row r="469" spans="1:27" ht="15.75" x14ac:dyDescent="0.2">
      <c r="A469" s="63">
        <v>3</v>
      </c>
      <c r="B469" s="177" t="s">
        <v>484</v>
      </c>
      <c r="C469" s="2" t="s">
        <v>295</v>
      </c>
      <c r="D469" s="51"/>
      <c r="E469" s="51"/>
      <c r="F469" s="51"/>
      <c r="G469" s="51"/>
      <c r="H469" s="51"/>
      <c r="I469" s="100">
        <v>11</v>
      </c>
      <c r="J469" s="77">
        <v>11</v>
      </c>
      <c r="K469" s="100">
        <v>11</v>
      </c>
      <c r="L469" s="77">
        <v>11</v>
      </c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68">
        <f t="shared" si="69"/>
        <v>1</v>
      </c>
      <c r="X469" s="68">
        <f t="shared" si="70"/>
        <v>1</v>
      </c>
      <c r="Y469" s="68">
        <f t="shared" si="68"/>
        <v>1</v>
      </c>
      <c r="Z469" s="51"/>
      <c r="AA469" s="9"/>
    </row>
    <row r="470" spans="1:27" x14ac:dyDescent="0.2">
      <c r="A470" s="55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6"/>
      <c r="Q470" s="56"/>
      <c r="R470" s="56"/>
      <c r="S470" s="56"/>
      <c r="T470" s="56"/>
      <c r="U470" s="56"/>
      <c r="V470" s="56"/>
      <c r="W470" s="56"/>
      <c r="X470" s="56"/>
      <c r="Y470" s="56"/>
      <c r="Z470" s="56"/>
    </row>
    <row r="472" spans="1:27" ht="18.75" customHeight="1" x14ac:dyDescent="0.2">
      <c r="A472" s="327" t="s">
        <v>583</v>
      </c>
      <c r="B472" s="328"/>
      <c r="C472" s="328"/>
      <c r="D472" s="328"/>
      <c r="E472" s="328"/>
      <c r="F472" s="328"/>
      <c r="G472" s="328"/>
      <c r="H472" s="328"/>
      <c r="I472" s="328"/>
      <c r="J472" s="328"/>
      <c r="K472" s="328"/>
      <c r="L472" s="328"/>
      <c r="M472" s="328"/>
      <c r="N472" s="328"/>
      <c r="O472" s="328"/>
      <c r="P472" s="328"/>
      <c r="Q472" s="328"/>
      <c r="R472" s="328"/>
      <c r="S472" s="328"/>
      <c r="T472" s="328"/>
      <c r="U472" s="328"/>
      <c r="V472" s="328"/>
      <c r="W472" s="328"/>
      <c r="X472" s="328"/>
      <c r="Y472" s="328"/>
      <c r="Z472" s="328"/>
    </row>
  </sheetData>
  <mergeCells count="250">
    <mergeCell ref="C382:D382"/>
    <mergeCell ref="A472:Z472"/>
    <mergeCell ref="C373:D373"/>
    <mergeCell ref="C374:D374"/>
    <mergeCell ref="C375:D375"/>
    <mergeCell ref="C376:D376"/>
    <mergeCell ref="C377:D377"/>
    <mergeCell ref="C378:D378"/>
    <mergeCell ref="C379:D379"/>
    <mergeCell ref="C380:D380"/>
    <mergeCell ref="C381:D381"/>
    <mergeCell ref="C383:D383"/>
    <mergeCell ref="C384:D384"/>
    <mergeCell ref="C364:D364"/>
    <mergeCell ref="C365:D365"/>
    <mergeCell ref="C366:D366"/>
    <mergeCell ref="C367:D367"/>
    <mergeCell ref="C368:D368"/>
    <mergeCell ref="C369:D369"/>
    <mergeCell ref="C370:D370"/>
    <mergeCell ref="C371:D371"/>
    <mergeCell ref="C372:D372"/>
    <mergeCell ref="C355:D355"/>
    <mergeCell ref="C356:D356"/>
    <mergeCell ref="C357:D357"/>
    <mergeCell ref="C358:D358"/>
    <mergeCell ref="C359:D359"/>
    <mergeCell ref="C360:D360"/>
    <mergeCell ref="C361:D361"/>
    <mergeCell ref="C362:D362"/>
    <mergeCell ref="C363:D363"/>
    <mergeCell ref="C346:D346"/>
    <mergeCell ref="C347:D347"/>
    <mergeCell ref="C348:D348"/>
    <mergeCell ref="C349:D349"/>
    <mergeCell ref="C350:D350"/>
    <mergeCell ref="C351:D351"/>
    <mergeCell ref="C352:D352"/>
    <mergeCell ref="C353:D353"/>
    <mergeCell ref="C354:D354"/>
    <mergeCell ref="C337:D337"/>
    <mergeCell ref="C338:D338"/>
    <mergeCell ref="C339:D339"/>
    <mergeCell ref="C340:D340"/>
    <mergeCell ref="C341:D341"/>
    <mergeCell ref="C342:D342"/>
    <mergeCell ref="C343:D343"/>
    <mergeCell ref="C344:D344"/>
    <mergeCell ref="C345:D345"/>
    <mergeCell ref="C328:D328"/>
    <mergeCell ref="C329:D329"/>
    <mergeCell ref="C330:D330"/>
    <mergeCell ref="C331:D331"/>
    <mergeCell ref="C332:D332"/>
    <mergeCell ref="C333:D333"/>
    <mergeCell ref="C334:D334"/>
    <mergeCell ref="C335:D335"/>
    <mergeCell ref="C336:D336"/>
    <mergeCell ref="C319:D319"/>
    <mergeCell ref="C320:D320"/>
    <mergeCell ref="C321:D321"/>
    <mergeCell ref="C322:D322"/>
    <mergeCell ref="C323:D323"/>
    <mergeCell ref="C324:D324"/>
    <mergeCell ref="C325:D325"/>
    <mergeCell ref="C326:D326"/>
    <mergeCell ref="C327:D327"/>
    <mergeCell ref="C310:D310"/>
    <mergeCell ref="C311:D311"/>
    <mergeCell ref="C312:D312"/>
    <mergeCell ref="C313:D313"/>
    <mergeCell ref="C314:D314"/>
    <mergeCell ref="C315:D315"/>
    <mergeCell ref="C316:D316"/>
    <mergeCell ref="C317:D317"/>
    <mergeCell ref="C318:D318"/>
    <mergeCell ref="A1:Z1"/>
    <mergeCell ref="A2:Z2"/>
    <mergeCell ref="I3:I4"/>
    <mergeCell ref="J3:L3"/>
    <mergeCell ref="Z42:Z48"/>
    <mergeCell ref="Z66:Z67"/>
    <mergeCell ref="A172:C172"/>
    <mergeCell ref="C309:D309"/>
    <mergeCell ref="A6:C6"/>
    <mergeCell ref="A7:C7"/>
    <mergeCell ref="A3:A4"/>
    <mergeCell ref="B3:B4"/>
    <mergeCell ref="C3:C4"/>
    <mergeCell ref="D3:E4"/>
    <mergeCell ref="F3:G3"/>
    <mergeCell ref="H3:H4"/>
    <mergeCell ref="M3:V3"/>
    <mergeCell ref="W3:X3"/>
    <mergeCell ref="D6:E6"/>
    <mergeCell ref="D9:E9"/>
    <mergeCell ref="D10:E10"/>
    <mergeCell ref="D11:E11"/>
    <mergeCell ref="D12:E1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D87:E87"/>
    <mergeCell ref="D88:E88"/>
    <mergeCell ref="D112:E112"/>
    <mergeCell ref="D113:E113"/>
    <mergeCell ref="D114:E114"/>
    <mergeCell ref="D115:E115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126:E126"/>
    <mergeCell ref="D127:E127"/>
    <mergeCell ref="D128:E128"/>
    <mergeCell ref="D129:E129"/>
    <mergeCell ref="D130:E130"/>
    <mergeCell ref="D131:E131"/>
    <mergeCell ref="D132:E132"/>
    <mergeCell ref="D133:E133"/>
    <mergeCell ref="Z3:Z4"/>
    <mergeCell ref="D116:E116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D98:E98"/>
    <mergeCell ref="D99:E99"/>
    <mergeCell ref="D109:E109"/>
    <mergeCell ref="D110:E110"/>
    <mergeCell ref="D111:E111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161:E161"/>
    <mergeCell ref="D245:E245"/>
    <mergeCell ref="D246:E246"/>
    <mergeCell ref="D287:E287"/>
    <mergeCell ref="D152:E152"/>
    <mergeCell ref="D153:E153"/>
    <mergeCell ref="D154:E154"/>
    <mergeCell ref="D155:E155"/>
    <mergeCell ref="D156:E156"/>
    <mergeCell ref="D157:E157"/>
    <mergeCell ref="D158:E158"/>
    <mergeCell ref="D159:E159"/>
    <mergeCell ref="D160:E160"/>
  </mergeCells>
  <printOptions horizontalCentered="1"/>
  <pageMargins left="7.8740157480315001E-2" right="7.8740157480315001E-2" top="7.8740157480315001E-2" bottom="7.8740157480315001E-2" header="0.31496062992126" footer="0.31496062992126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TH 9 tháng</vt:lpstr>
      <vt:lpstr>PL-TP</vt:lpstr>
      <vt:lpstr>'PL-TP'!Print_Area</vt:lpstr>
      <vt:lpstr>'TH 9 tháng'!Print_Area</vt:lpstr>
      <vt:lpstr>'PL-TP'!Print_Titles</vt:lpstr>
      <vt:lpstr>'TH 9 tháng'!Print_Titles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HIEP</dc:creator>
  <cp:lastModifiedBy>AutoBVT</cp:lastModifiedBy>
  <cp:lastPrinted>2023-09-28T02:40:15Z</cp:lastPrinted>
  <dcterms:created xsi:type="dcterms:W3CDTF">2023-06-10T01:24:51Z</dcterms:created>
  <dcterms:modified xsi:type="dcterms:W3CDTF">2023-10-04T04:14:15Z</dcterms:modified>
</cp:coreProperties>
</file>